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eason Totals" sheetId="1" r:id="rId1"/>
    <sheet name="@Jackson" sheetId="2" r:id="rId2"/>
    <sheet name="@Teays Valley" sheetId="3" r:id="rId3"/>
    <sheet name="Sheridan" sheetId="4" r:id="rId4"/>
    <sheet name="@Warren" sheetId="5" r:id="rId5"/>
    <sheet name="@Chillicothe" sheetId="6" r:id="rId6"/>
    <sheet name="Athens" sheetId="7" r:id="rId7"/>
    <sheet name="St. Charles" sheetId="8" r:id="rId8"/>
    <sheet name="Meigs" sheetId="9" r:id="rId9"/>
    <sheet name="@Fort Frye" sheetId="10" r:id="rId10"/>
    <sheet name="Zanesville" sheetId="11" r:id="rId11"/>
    <sheet name="TEMPLATE" sheetId="12" r:id="rId12"/>
    <sheet name="2021 Schedules" sheetId="13" r:id="rId13"/>
    <sheet name="Composite Schedule" sheetId="14" r:id="rId1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<sst xmlns="http://schemas.openxmlformats.org/spreadsheetml/2006/main" count="2703" uniqueCount="562">
  <si>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</si>
  <si>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</si>
  <si>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</si>
  <si>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</si>
  <si>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</si>
  <si>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</si>
  <si>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</si>
  <si>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</si>
  <si>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</si>
  <si>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</si>
  <si>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</si>
  <si>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</si>
  <si>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</si>
  <si>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</si>
  <si>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</si>
  <si>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</si>
  <si>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</si>
  <si>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</si>
  <si>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</si>
  <si>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</si>
  <si>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</si>
  <si>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</si>
  <si>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</si>
  <si>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</si>
  <si>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</si>
  <si>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</si>
  <si>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</si>
  <si>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</si>
  <si>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</si>
  <si>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</si>
  <si>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</si>
  <si>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</si>
  <si>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</si>
  <si>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</si>
  <si>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</si>
  <si>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</si>
  <si>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</si>
  <si>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</si>
  <si>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</si>
  <si>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</si>
  <si>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</si>
  <si>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</si>
  <si>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</si>
  <si>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</si>
  <si>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</si>
  <si>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</si>
  <si>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</si>
  <si>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</si>
  <si>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</si>
  <si>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</si>
  <si>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</si>
  <si>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</si>
  <si>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</si>
  <si>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</si>
  <si>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</si>
  <si>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</si>
  <si>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</si>
  <si>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</si>
  <si>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</si>
  <si>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</si>
  <si>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</si>
  <si>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</si>
  <si>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</si>
  <si>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</si>
  <si>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</si>
  <si>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</si>
  <si>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</si>
  <si>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</si>
  <si>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Solo</t>
  </si>
  <si>
    <t>Total</t>
  </si>
  <si>
    <t>Sack</t>
  </si>
  <si>
    <t>TFL</t>
  </si>
  <si>
    <t>CF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</si>
  <si>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</si>
  <si>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</si>
  <si>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</si>
  <si>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</si>
  <si>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</si>
  <si>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</si>
  <si>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</si>
  <si>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</si>
  <si>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</si>
  <si>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</si>
  <si>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BK</t>
  </si>
  <si>
    <t>SCORE BY QUARTERS</t>
  </si>
  <si>
    <t>LOGAN TEAM STATS</t>
  </si>
  <si>
    <t>OPP TEAM STATS</t>
  </si>
  <si>
    <t>FGM</t>
  </si>
  <si>
    <t>Opponent</t>
  </si>
  <si>
    <t>(Team)</t>
  </si>
  <si>
    <t>TBD at/vs. Logan</t>
  </si>
  <si>
    <t>Ast</t>
  </si>
  <si>
    <t>OT</t>
  </si>
  <si>
    <t>00:00</t>
  </si>
  <si>
    <t>TV</t>
  </si>
  <si>
    <t>xx</t>
  </si>
  <si>
    <t>Teays Valley</t>
  </si>
  <si>
    <t>Rt/Rc</t>
  </si>
  <si>
    <t>(Team-blocked)</t>
  </si>
  <si>
    <t>Defl</t>
  </si>
  <si>
    <t>(Team-spiked)</t>
  </si>
  <si>
    <t>Meigs</t>
  </si>
  <si>
    <t>1OT</t>
  </si>
  <si>
    <t>2OT</t>
  </si>
  <si>
    <t>Sheridan</t>
  </si>
  <si>
    <t>SHE</t>
  </si>
  <si>
    <t>Chillicothe</t>
  </si>
  <si>
    <t>CHI</t>
  </si>
  <si>
    <t>Athens</t>
  </si>
  <si>
    <t>ATH</t>
  </si>
  <si>
    <t>Zanesville</t>
  </si>
  <si>
    <t>ZAN</t>
  </si>
  <si>
    <t>Jax</t>
  </si>
  <si>
    <t>Mei</t>
  </si>
  <si>
    <t>MEI</t>
  </si>
  <si>
    <t>Jackson</t>
  </si>
  <si>
    <t>JAX</t>
  </si>
  <si>
    <t>War</t>
  </si>
  <si>
    <t>LOGAN</t>
  </si>
  <si>
    <t>JACKSON</t>
  </si>
  <si>
    <t>Date</t>
  </si>
  <si>
    <t>Chieftains</t>
  </si>
  <si>
    <t>W</t>
  </si>
  <si>
    <t>L</t>
  </si>
  <si>
    <t>Log</t>
  </si>
  <si>
    <t>Opp</t>
  </si>
  <si>
    <t>Ironmen</t>
  </si>
  <si>
    <t>Warren</t>
  </si>
  <si>
    <t>All:</t>
  </si>
  <si>
    <t>Lg:</t>
  </si>
  <si>
    <t>Jackson (FAC)</t>
  </si>
  <si>
    <t>WARREN</t>
  </si>
  <si>
    <t>Warriors</t>
  </si>
  <si>
    <t>Bulldogs</t>
  </si>
  <si>
    <t>Fort Frye</t>
  </si>
  <si>
    <t>SHERIDAN</t>
  </si>
  <si>
    <t>TEAYS VALLEY</t>
  </si>
  <si>
    <t>Generals</t>
  </si>
  <si>
    <t>She</t>
  </si>
  <si>
    <t>Vikings</t>
  </si>
  <si>
    <t>Sheridan (MVL)</t>
  </si>
  <si>
    <t>Teays Valley (MSL)</t>
  </si>
  <si>
    <t>*</t>
  </si>
  <si>
    <t>league game</t>
  </si>
  <si>
    <t>(s)</t>
  </si>
  <si>
    <t>Saturday game</t>
  </si>
  <si>
    <t>$</t>
  </si>
  <si>
    <t>started Friday, completed Saturday</t>
  </si>
  <si>
    <t>2021 Logan opponents schedules/results</t>
  </si>
  <si>
    <t>A20</t>
  </si>
  <si>
    <t>A27</t>
  </si>
  <si>
    <t>S3</t>
  </si>
  <si>
    <t>S10</t>
  </si>
  <si>
    <t>S17</t>
  </si>
  <si>
    <t>S24</t>
  </si>
  <si>
    <t xml:space="preserve">O1 </t>
  </si>
  <si>
    <t>O8</t>
  </si>
  <si>
    <t>O15</t>
  </si>
  <si>
    <t>Warren (ECOL)</t>
  </si>
  <si>
    <t>CHILLICOTHE</t>
  </si>
  <si>
    <t>Cavaliers</t>
  </si>
  <si>
    <t>Chi</t>
  </si>
  <si>
    <t>Chillicothe (FAC)</t>
  </si>
  <si>
    <t>ATHENS</t>
  </si>
  <si>
    <t>Ath</t>
  </si>
  <si>
    <t>Athens (TVC Ohio)</t>
  </si>
  <si>
    <t>COL. ST. CHARLES</t>
  </si>
  <si>
    <t>Cardinals</t>
  </si>
  <si>
    <t>SC</t>
  </si>
  <si>
    <t>St. Charles</t>
  </si>
  <si>
    <t>St. Charles (CCL)</t>
  </si>
  <si>
    <t>MEIGS</t>
  </si>
  <si>
    <t>Marauders</t>
  </si>
  <si>
    <t>Meigs (TVC Ohio)</t>
  </si>
  <si>
    <t>FORT FRYE</t>
  </si>
  <si>
    <t>Cadets</t>
  </si>
  <si>
    <t>FF</t>
  </si>
  <si>
    <t>ZANESVILLE</t>
  </si>
  <si>
    <t>Blue Devils</t>
  </si>
  <si>
    <t>Zan</t>
  </si>
  <si>
    <t>Zanesville (LCL)</t>
  </si>
  <si>
    <t>O22</t>
  </si>
  <si>
    <t>at Jackson (t)</t>
  </si>
  <si>
    <t>at Chillicothe</t>
  </si>
  <si>
    <t>at Fort Frye</t>
  </si>
  <si>
    <t>Logan at Jackson Aug. 19, 2021</t>
  </si>
  <si>
    <t>Logan at Teays Valley Aug. 27, 2021</t>
  </si>
  <si>
    <t>Sheridan at Logan Sept. 3, 2021</t>
  </si>
  <si>
    <t>WAR</t>
  </si>
  <si>
    <t>Logan at Warren Sept. 10, 2021</t>
  </si>
  <si>
    <t>Logan at Chillicothe Sept. 17, 2021</t>
  </si>
  <si>
    <t>Athens at Logan Sept. 24, 2021</t>
  </si>
  <si>
    <t>St. Charles at Logan Oct. 1, 2021</t>
  </si>
  <si>
    <t>Logan at Fort Frye Oct. 15, 2021</t>
  </si>
  <si>
    <t>Zanesville at Logan Oct. 22, 2021</t>
  </si>
  <si>
    <t>Meigs at Logan Oct. 8, 2021</t>
  </si>
  <si>
    <t>Chil</t>
  </si>
  <si>
    <t>StC</t>
  </si>
  <si>
    <t>Logan (t)</t>
  </si>
  <si>
    <t>at Teays Val.</t>
  </si>
  <si>
    <t>at Logan</t>
  </si>
  <si>
    <t>Team</t>
  </si>
  <si>
    <t>STANDINGS</t>
  </si>
  <si>
    <t>(t)</t>
  </si>
  <si>
    <t>Thursday game</t>
  </si>
  <si>
    <t>at Ironton</t>
  </si>
  <si>
    <t>at W. Brown</t>
  </si>
  <si>
    <t>at Hillsboro*</t>
  </si>
  <si>
    <t>McClain*</t>
  </si>
  <si>
    <t>at WCH*</t>
  </si>
  <si>
    <t>at M. Trace*</t>
  </si>
  <si>
    <t>Chillicothe*</t>
  </si>
  <si>
    <t>at Ashland</t>
  </si>
  <si>
    <t>at F. Union*</t>
  </si>
  <si>
    <t>Liberty Union*</t>
  </si>
  <si>
    <t>Hamilton Twp.*</t>
  </si>
  <si>
    <t>at Circleville*</t>
  </si>
  <si>
    <t>A-C*</t>
  </si>
  <si>
    <t>at B-C*</t>
  </si>
  <si>
    <t>Logan Elm*</t>
  </si>
  <si>
    <t>Licking Val.</t>
  </si>
  <si>
    <t>at Jon. Alder</t>
  </si>
  <si>
    <t>John Glenn*</t>
  </si>
  <si>
    <t>at River View*</t>
  </si>
  <si>
    <t>Maysville*</t>
  </si>
  <si>
    <t>at Philo*</t>
  </si>
  <si>
    <t>Tri-Valley*</t>
  </si>
  <si>
    <t>Morgan*</t>
  </si>
  <si>
    <t>Belpre</t>
  </si>
  <si>
    <t>at Morgan</t>
  </si>
  <si>
    <t>at Dover*</t>
  </si>
  <si>
    <t>at Vinton Co.</t>
  </si>
  <si>
    <t>Cambridge*</t>
  </si>
  <si>
    <t>at New Phila.*</t>
  </si>
  <si>
    <t>at Marietta*</t>
  </si>
  <si>
    <t>Walnut Ridge</t>
  </si>
  <si>
    <t>Hillsboro*</t>
  </si>
  <si>
    <t>at Jackson*</t>
  </si>
  <si>
    <t>at Wheel'burg</t>
  </si>
  <si>
    <t>Philo</t>
  </si>
  <si>
    <t>Gallipolis</t>
  </si>
  <si>
    <t>Alexander*</t>
  </si>
  <si>
    <t>at Vinton Co.*</t>
  </si>
  <si>
    <t>Meigs*</t>
  </si>
  <si>
    <t>at Wellston*</t>
  </si>
  <si>
    <t>at River Val.*</t>
  </si>
  <si>
    <t>N-Y*</t>
  </si>
  <si>
    <t>at Big Walnut</t>
  </si>
  <si>
    <t>at Eastmoor</t>
  </si>
  <si>
    <t>at A-C</t>
  </si>
  <si>
    <t>Walsh Jesuit</t>
  </si>
  <si>
    <t>at Hartley*</t>
  </si>
  <si>
    <t>DeSales*</t>
  </si>
  <si>
    <t>Yng. Chaney</t>
  </si>
  <si>
    <t>at Gallipolis</t>
  </si>
  <si>
    <t>at Athens*</t>
  </si>
  <si>
    <t>St. Henry (s)</t>
  </si>
  <si>
    <t>at Waterford</t>
  </si>
  <si>
    <t>at Zanesville</t>
  </si>
  <si>
    <t>at Trimble</t>
  </si>
  <si>
    <t>at Williamst'n</t>
  </si>
  <si>
    <t>at Lima CC</t>
  </si>
  <si>
    <t>Newark</t>
  </si>
  <si>
    <t>Tri-Valley</t>
  </si>
  <si>
    <t>at Licking Val.*</t>
  </si>
  <si>
    <t>Licking Hts.*</t>
  </si>
  <si>
    <t>at Granville*</t>
  </si>
  <si>
    <t>Watkins Mem,*</t>
  </si>
  <si>
    <t>D2 R7</t>
  </si>
  <si>
    <t>D3 R11</t>
  </si>
  <si>
    <t>D2 R8</t>
  </si>
  <si>
    <t>D4 R15</t>
  </si>
  <si>
    <t>D2</t>
  </si>
  <si>
    <t>R7</t>
  </si>
  <si>
    <t>D5 R19</t>
  </si>
  <si>
    <t>D6 R23</t>
  </si>
  <si>
    <t>Thursday, Aug. 19</t>
  </si>
  <si>
    <t>Friday, Aug. 20</t>
  </si>
  <si>
    <t>WEEK 1</t>
  </si>
  <si>
    <t>Teays Valley at Chillicothe</t>
  </si>
  <si>
    <t>Licking Valley at Sheridan</t>
  </si>
  <si>
    <t>Belpre at Warren</t>
  </si>
  <si>
    <t>Philo at Athens</t>
  </si>
  <si>
    <t>St. Charles at Big Walnut</t>
  </si>
  <si>
    <t>Meigs at Gallia Academy</t>
  </si>
  <si>
    <t>Newark at Zanesville</t>
  </si>
  <si>
    <t>WEEK 2</t>
  </si>
  <si>
    <t>Friday, Aug. 27</t>
  </si>
  <si>
    <t>Jackson at Ironton</t>
  </si>
  <si>
    <t>Sheridan at Jonathan Alder</t>
  </si>
  <si>
    <t>Warren at Morgan</t>
  </si>
  <si>
    <t>Chillicothe at Wheelersburg</t>
  </si>
  <si>
    <t>Gallia Academy at Athens</t>
  </si>
  <si>
    <t>St. Charles at Eastmoor</t>
  </si>
  <si>
    <t>Belpre at Meigs</t>
  </si>
  <si>
    <t>Zanesville at Big Walnut</t>
  </si>
  <si>
    <t>Saturday, Aug. 28</t>
  </si>
  <si>
    <t>St. Henry at Fort Frye</t>
  </si>
  <si>
    <t>WEEK 3</t>
  </si>
  <si>
    <t>Friday, Sept. 3</t>
  </si>
  <si>
    <t>Teays Valley at Ashland</t>
  </si>
  <si>
    <t>Williamstown WV at Warren</t>
  </si>
  <si>
    <t>Walnut Ridge at Chillicothe</t>
  </si>
  <si>
    <t>Athens at Marietta</t>
  </si>
  <si>
    <t>St. Charles at Amanda-Clearcreek</t>
  </si>
  <si>
    <t>Fort Frye at Waterford</t>
  </si>
  <si>
    <t>WEEK 4</t>
  </si>
  <si>
    <t>Friday, Sept. 10</t>
  </si>
  <si>
    <t>Jackson at Mt. Orab Western Brown</t>
  </si>
  <si>
    <t>Teays Valley at Fairfield Union</t>
  </si>
  <si>
    <t>John Glenn at Sheridan</t>
  </si>
  <si>
    <t>Alexander at Athens</t>
  </si>
  <si>
    <t>Youngs. Chaney at St. Charles</t>
  </si>
  <si>
    <t>Fort Frye at Zanesville</t>
  </si>
  <si>
    <t>WEEK 5</t>
  </si>
  <si>
    <t>Friday, Sept. 17</t>
  </si>
  <si>
    <t>Wheelersburg at Jackson</t>
  </si>
  <si>
    <t>Liberty Union at Teays Valley</t>
  </si>
  <si>
    <t>Morgan at Sheridan</t>
  </si>
  <si>
    <t>Warren at Fort Frye</t>
  </si>
  <si>
    <t>Athens at Vinton County</t>
  </si>
  <si>
    <t>Stow Walsh Jesuit at St. Charles</t>
  </si>
  <si>
    <t>Meigs at River Valley</t>
  </si>
  <si>
    <t>Zanesville at Heath</t>
  </si>
  <si>
    <t>WEEK 6</t>
  </si>
  <si>
    <t>Friday, Sept. 24</t>
  </si>
  <si>
    <t>Jackson at Hillsboro</t>
  </si>
  <si>
    <t>Hamilton Township at Teays Valley</t>
  </si>
  <si>
    <t>Sheridan at River View</t>
  </si>
  <si>
    <t>Warren at Dover</t>
  </si>
  <si>
    <t>Chillicothe at Miami Trace</t>
  </si>
  <si>
    <t>Watterson at St. Charles</t>
  </si>
  <si>
    <t>Nelsonville-York at Meigs</t>
  </si>
  <si>
    <t>Fort Frye at Trimble</t>
  </si>
  <si>
    <t>Zanesville at Licking Valley</t>
  </si>
  <si>
    <t>WEEK 7</t>
  </si>
  <si>
    <t>Friday, Oct. 1</t>
  </si>
  <si>
    <t>Greenfield McClain at Jackson</t>
  </si>
  <si>
    <t>Teays Valley at Circleville</t>
  </si>
  <si>
    <t>Maysville at Sheridan</t>
  </si>
  <si>
    <t>Warren at Vinton County</t>
  </si>
  <si>
    <t>Chillicothe at Washington C.H.</t>
  </si>
  <si>
    <t>Meigs at Athens</t>
  </si>
  <si>
    <t>Licking Heights at Zanesville</t>
  </si>
  <si>
    <t>WEEK 8</t>
  </si>
  <si>
    <t>Friday, Oct. 8</t>
  </si>
  <si>
    <t>Jackson at Washington C.H.</t>
  </si>
  <si>
    <t>Amanda-Clearcreek at Teays Valley</t>
  </si>
  <si>
    <t>Sheridan at Philo</t>
  </si>
  <si>
    <t>Cambridge at Warren</t>
  </si>
  <si>
    <t>Hillsboro at Chillicothe</t>
  </si>
  <si>
    <t>Athens at Wellston</t>
  </si>
  <si>
    <t>St. Charles at Hartley</t>
  </si>
  <si>
    <t>Zanesville at Granville</t>
  </si>
  <si>
    <t>WEEK 9</t>
  </si>
  <si>
    <t>Friday, Oct. 15</t>
  </si>
  <si>
    <t>Jackson at Miami Trace</t>
  </si>
  <si>
    <t>Teays Valley at Bloom-Carroll</t>
  </si>
  <si>
    <t>Tri-Valley at Sheridan</t>
  </si>
  <si>
    <t>Warren at New Philadelphia</t>
  </si>
  <si>
    <t>Greenfield McClain at Chillicothe</t>
  </si>
  <si>
    <t>Athens at River Valley</t>
  </si>
  <si>
    <t>Meigs at Wellston</t>
  </si>
  <si>
    <t>Watkins Memorial at Zanesville</t>
  </si>
  <si>
    <t>WEEK 10</t>
  </si>
  <si>
    <t>Friday, Oct. 22</t>
  </si>
  <si>
    <t>Chillicothe at Jackson</t>
  </si>
  <si>
    <t>Logan Elm at Teays Valley</t>
  </si>
  <si>
    <t>Sheridan at New Lexington</t>
  </si>
  <si>
    <t>Warren at Marietta</t>
  </si>
  <si>
    <t>Nelsonville-York at Athens</t>
  </si>
  <si>
    <t>DeSales at St. Charles</t>
  </si>
  <si>
    <t>Alexander at Meigs</t>
  </si>
  <si>
    <t>Fort Frye at Williamstown WV</t>
  </si>
  <si>
    <t>2021 Composite Schedule</t>
  </si>
  <si>
    <r>
      <t>Logan</t>
    </r>
    <r>
      <rPr>
        <sz val="14"/>
        <rFont val="Arial"/>
        <family val="2"/>
      </rPr>
      <t xml:space="preserve"> at Chillicothe, 7 p.m.</t>
    </r>
  </si>
  <si>
    <r>
      <t xml:space="preserve">St. Charles at </t>
    </r>
    <r>
      <rPr>
        <b/>
        <sz val="14"/>
        <rFont val="Arial"/>
        <family val="2"/>
      </rPr>
      <t>Logan</t>
    </r>
    <r>
      <rPr>
        <sz val="14"/>
        <rFont val="Arial"/>
        <family val="2"/>
      </rPr>
      <t>, 7 p.m.</t>
    </r>
  </si>
  <si>
    <t>Fort Frye v. Lima Cen. Catholic at London</t>
  </si>
  <si>
    <t>at New Lex*</t>
  </si>
  <si>
    <t>L: Traten Poling 93 kickoff return (Kallen Wilson kick), 11:48, 1Q</t>
  </si>
  <si>
    <t>J: Jacob Winters 70 run (Ethan Crabtree kick), 4:55, 1Q</t>
  </si>
  <si>
    <t>J: Winters 1 run (Crabtree kick), 9:04, 2Q</t>
  </si>
  <si>
    <t>J: Cade Wolford 4 run (Crabtree kick), 7:59, 2Q</t>
  </si>
  <si>
    <t>J: Winters 1 run (Crabtree kick), 3:08, 2Q</t>
  </si>
  <si>
    <t>J: Tristan Prater 20 pass from Winters (Crabtree kick), 10:11, 3Q</t>
  </si>
  <si>
    <t>J: Jacob Wood 24 pass from Evan Spires (Crabtree kick), 1:29, 3Q</t>
  </si>
  <si>
    <t>28:41</t>
  </si>
  <si>
    <t>19:19</t>
  </si>
  <si>
    <t>Varik Fick</t>
  </si>
  <si>
    <t>Brayden Sturgell</t>
  </si>
  <si>
    <t>Jack Brown</t>
  </si>
  <si>
    <t>Wyatt Woodgeard</t>
  </si>
  <si>
    <t>Traten Poling</t>
  </si>
  <si>
    <t>Alex Thompson</t>
  </si>
  <si>
    <t>Tyler Dawson</t>
  </si>
  <si>
    <t>Kaden Morgan</t>
  </si>
  <si>
    <t>t70</t>
  </si>
  <si>
    <t>Kallen Wilson</t>
  </si>
  <si>
    <t>48NG</t>
  </si>
  <si>
    <t>t93</t>
  </si>
  <si>
    <t>Kaiden Patton</t>
  </si>
  <si>
    <t>NONE</t>
  </si>
  <si>
    <t>n/a</t>
  </si>
  <si>
    <t>Reign. Spts.</t>
  </si>
  <si>
    <t>Reigning Spts. Acad. at Fort Frye</t>
  </si>
  <si>
    <r>
      <t>Logan</t>
    </r>
    <r>
      <rPr>
        <sz val="14"/>
        <rFont val="Arial"/>
        <family val="2"/>
      </rPr>
      <t xml:space="preserve"> at Jackson</t>
    </r>
  </si>
  <si>
    <t>IH</t>
  </si>
  <si>
    <t>Tot</t>
  </si>
  <si>
    <t>Justin Mustard</t>
  </si>
  <si>
    <t>Mason Linton</t>
  </si>
  <si>
    <t>Izaac Swope</t>
  </si>
  <si>
    <t>Simon Pierce</t>
  </si>
  <si>
    <t>Dalton Brooks</t>
  </si>
  <si>
    <t>Ryan Harden</t>
  </si>
  <si>
    <t>Daniel Miller</t>
  </si>
  <si>
    <t>PBU</t>
  </si>
  <si>
    <t>FC</t>
  </si>
  <si>
    <t>TV: Caden McDanel fumble recovery in end zone (Cale Clifton kick), 10:54, 1Q</t>
  </si>
  <si>
    <t>TV: Harrison Payne 17 pass from Tyler Love (Clifton kick), 4:47, 1Q</t>
  </si>
  <si>
    <t>TV: Peyton Weiler 3 run (Clifton kick), 1:50, 2Q</t>
  </si>
  <si>
    <t>TV: Payne 28 pass from Love (Clifton kick), 0:47, 2Q</t>
  </si>
  <si>
    <t>TV: Parker Baisden 15 fumble return (Clifton kick), 6:54, 3Q</t>
  </si>
  <si>
    <t>L: Traten Poling 70 run (kick failed), 10:57, 4Q</t>
  </si>
  <si>
    <t>TV: Brodi Boardman 16 run (Clifton kick), 3:36, 4Q</t>
  </si>
  <si>
    <t>20:23</t>
  </si>
  <si>
    <t>27:37</t>
  </si>
  <si>
    <t>t28</t>
  </si>
  <si>
    <t>TV: Connor Maxwell 30 fumble return (Clifton kick), 11:45, 4Q</t>
  </si>
  <si>
    <t>Cayden Alford</t>
  </si>
  <si>
    <t>Christian Blount</t>
  </si>
  <si>
    <t>Will'tn wv (s)</t>
  </si>
  <si>
    <t>River View</t>
  </si>
  <si>
    <t>Tri-Valley (canceled)</t>
  </si>
  <si>
    <t>Tri-Valley at Jackson</t>
  </si>
  <si>
    <t>Tri-Valley at Zanesville CANC</t>
  </si>
  <si>
    <t>Saturday, Sept. 4</t>
  </si>
  <si>
    <t>River View at Meigs</t>
  </si>
  <si>
    <t>S: Jason Munyan 8 run (Spencer Showalter kick), 1:27, 1Q</t>
  </si>
  <si>
    <t>S: Munyan 11 run (Showalter kick), 11:40, 2Q</t>
  </si>
  <si>
    <t>S: Munyan 12 run (Showalter kick), 8:50, 2Q</t>
  </si>
  <si>
    <t>S: Munyan 12 run (kick blocked), 1:49, 2Q</t>
  </si>
  <si>
    <t>S: Beau Hatem 2 run (run failed), 7:08, 4Q</t>
  </si>
  <si>
    <t>30:38</t>
  </si>
  <si>
    <t>17:22</t>
  </si>
  <si>
    <t>Kenton Nester</t>
  </si>
  <si>
    <t>at Marietta ot</t>
  </si>
  <si>
    <t>Everett Marcum</t>
  </si>
  <si>
    <t>Koby Hodge</t>
  </si>
  <si>
    <t>Avery Linton</t>
  </si>
  <si>
    <t>Isaiah Campbell</t>
  </si>
  <si>
    <t>Kobe Hodge</t>
  </si>
  <si>
    <t>Han. River</t>
  </si>
  <si>
    <t>at Warren (canceled)</t>
  </si>
  <si>
    <t>Waverly (canceled)</t>
  </si>
  <si>
    <t>Vinton Co.* (canceled)</t>
  </si>
  <si>
    <t>Hannibal River at Warren</t>
  </si>
  <si>
    <t>Waverly at Chillicothe CANC</t>
  </si>
  <si>
    <r>
      <t>Logan</t>
    </r>
    <r>
      <rPr>
        <sz val="14"/>
        <rFont val="Arial"/>
        <family val="2"/>
      </rPr>
      <t xml:space="preserve"> at Warren CANC</t>
    </r>
  </si>
  <si>
    <t>Vinton County at Meigs CANC</t>
  </si>
  <si>
    <r>
      <t>Logan</t>
    </r>
    <r>
      <rPr>
        <sz val="14"/>
        <rFont val="Arial"/>
        <family val="2"/>
      </rPr>
      <t xml:space="preserve"> at Teays Valley</t>
    </r>
  </si>
  <si>
    <r>
      <t xml:space="preserve">Sheridan at </t>
    </r>
    <r>
      <rPr>
        <b/>
        <sz val="14"/>
        <rFont val="Arial"/>
        <family val="2"/>
      </rPr>
      <t>Logan</t>
    </r>
  </si>
  <si>
    <t>C: Chucky Thomas 2 run (Isaac Crawford kick), 5:49, 1Q</t>
  </si>
  <si>
    <t>L: Traten Poling 8 run (Kallen Wilson kick), 10:48, 2Q</t>
  </si>
  <si>
    <t>L: Brayden Sturgell 51 run (Poling pass from Sturgell), 7:11, 2Q</t>
  </si>
  <si>
    <t>C: Mason Doughty 1 run (Thomas run), 1:43, 2Q</t>
  </si>
  <si>
    <t>C: Xzavier Doss 25 pass from Doughty (Isaac McCory pass from Doughty), 10:01, 4Q</t>
  </si>
  <si>
    <t>L: Poling 71 pass from Sturgell (pass failed), 8:25, 4Q</t>
  </si>
  <si>
    <t>27:43</t>
  </si>
  <si>
    <t>20:17</t>
  </si>
  <si>
    <t>t51</t>
  </si>
  <si>
    <t>t71</t>
  </si>
  <si>
    <t>CANCELED</t>
  </si>
  <si>
    <t>Wheelersb'g ot</t>
  </si>
  <si>
    <t>Carson Hodson</t>
  </si>
  <si>
    <t>L: Tyler Dawson 13 run (Brayden Sturgell run), 6:12, 1Q</t>
  </si>
  <si>
    <t>A: Derrick Welsh 60 pass from Landon Wheatley (Luke Brandes kick), 5:12, 1Q</t>
  </si>
  <si>
    <t>L: Jack Brown 2 run (run failed), 3:17, 1Q</t>
  </si>
  <si>
    <t>A: Welsh 1 pass from Wheatley (Brandes kick), 0:15.4, 2Q</t>
  </si>
  <si>
    <t>L: Carson Hodson 23 FG, 4:18, 3Q</t>
  </si>
  <si>
    <t>L: Sturgell 1 run (Hodson kick), 6:35, 4Q</t>
  </si>
  <si>
    <t>at M. Trace* ot</t>
  </si>
  <si>
    <r>
      <t xml:space="preserve">Athens at </t>
    </r>
    <r>
      <rPr>
        <b/>
        <sz val="14"/>
        <rFont val="Arial"/>
        <family val="2"/>
      </rPr>
      <t>Logan</t>
    </r>
  </si>
  <si>
    <t>28:39</t>
  </si>
  <si>
    <t>19:21</t>
  </si>
  <si>
    <t>t13</t>
  </si>
  <si>
    <t>Phillip Fraley</t>
  </si>
  <si>
    <t>t60</t>
  </si>
  <si>
    <t>23G</t>
  </si>
  <si>
    <t>at Heath</t>
  </si>
  <si>
    <t>SC: Pete DeSocio 3 run (Garrett Hoffman kick), 9:03, 1Q</t>
  </si>
  <si>
    <t>SC: Fred Nimely 8 run (kick failed), 4:24, 1Q</t>
  </si>
  <si>
    <t>SC: DeSocio 37 run (Hoffman kick), 4:14, 1Q</t>
  </si>
  <si>
    <t>SC: DeSocio 4 pass from Archer Stankowski (Hoffman kick), 3:49, 2Q</t>
  </si>
  <si>
    <t>Watterson* ot</t>
  </si>
  <si>
    <t>24:52</t>
  </si>
  <si>
    <t>23:08</t>
  </si>
  <si>
    <t>Jeremy Fraley</t>
  </si>
  <si>
    <t>Chris Gompf</t>
  </si>
  <si>
    <t>t37</t>
  </si>
  <si>
    <t>Jack Walsh</t>
  </si>
  <si>
    <t>M: Matt Barr 27 FG, 3:02, 2Q</t>
  </si>
  <si>
    <t>M: Morgan Roberts 13 pass from Coulter Cleland (Barr kick), 0:10.9, 2Q</t>
  </si>
  <si>
    <t>L: Carson Hodson 37 FG, 1:52, 3Q</t>
  </si>
  <si>
    <t>L: Brayden Sturgell 1 run (Hodson kick), 11:56, 4Q</t>
  </si>
  <si>
    <t>L: Sturgell 1 run (Hodson kick), 0:29.2, 4Q</t>
  </si>
  <si>
    <t>28:25</t>
  </si>
  <si>
    <t>19:35</t>
  </si>
  <si>
    <t>37G, 37NG</t>
  </si>
  <si>
    <t>37G, 27NG</t>
  </si>
  <si>
    <t>27G</t>
  </si>
  <si>
    <t>Caldwell (canceled)</t>
  </si>
  <si>
    <r>
      <t xml:space="preserve">Meigs at </t>
    </r>
    <r>
      <rPr>
        <b/>
        <sz val="14"/>
        <rFont val="Arial"/>
        <family val="2"/>
      </rPr>
      <t>Logan</t>
    </r>
    <r>
      <rPr>
        <sz val="14"/>
        <rFont val="Arial"/>
        <family val="2"/>
      </rPr>
      <t>, 7</t>
    </r>
  </si>
  <si>
    <t>Caldwell at Fort Frye CANC</t>
  </si>
  <si>
    <t>G: 37,23 NG: 37</t>
  </si>
  <si>
    <t>G: 27  NG: 48</t>
  </si>
  <si>
    <t>open date</t>
  </si>
  <si>
    <t>St. Charles-open date</t>
  </si>
  <si>
    <r>
      <t>Logan</t>
    </r>
    <r>
      <rPr>
        <sz val="14"/>
        <rFont val="Arial"/>
        <family val="2"/>
      </rPr>
      <t xml:space="preserve"> at Fort Frye</t>
    </r>
  </si>
  <si>
    <t>24:29</t>
  </si>
  <si>
    <t>23:31</t>
  </si>
  <si>
    <t>FF: Braxton Brown 37 pass from Ian Ellis (Cameron Tennant kick), 10:18, 1Q</t>
  </si>
  <si>
    <t>FF: Mason Long 16 run (Tennant kick), 8:26, 1Q</t>
  </si>
  <si>
    <t>FF: Long 19 pass from Ellis (Tennant kick), 5:04, 1Q</t>
  </si>
  <si>
    <t>FF: Long 16 pass from Ellis (Tennant kick), 0:47, 1Q</t>
  </si>
  <si>
    <t>FF: Kaleb Bailey fumble recovery in end zone (Tennant kick), 11:17, 2Q</t>
  </si>
  <si>
    <t>FF: Brown 27 pass from Ellis (Tennant kick), 4:32, 2Q</t>
  </si>
  <si>
    <t>L: Tyler Dawson 25 fumble return (Carson Hodson kick), 11:27, 3Q</t>
  </si>
  <si>
    <t>FF: Sam Garvin 1 run (Tennant kick), 9:46, 3Q</t>
  </si>
  <si>
    <t>L: Kaden Morgan 15 pass from Wyatt Woodgeard (Hodson kick), 3:20, 4Q</t>
  </si>
  <si>
    <t>Trace Sigafoose</t>
  </si>
  <si>
    <t>24:09</t>
  </si>
  <si>
    <t>23:51</t>
  </si>
  <si>
    <t>t63</t>
  </si>
  <si>
    <t>Z: Jordan Martin 53 run (Kanye Evans run), 10:46, 1Q</t>
  </si>
  <si>
    <t>Z: Trey Whiteman 3 run (Michael Norman pass from Drew Doyle), 5:19, 1Q</t>
  </si>
  <si>
    <t>Z: Doyle 7 run (Martin run), 5:01, 1Q</t>
  </si>
  <si>
    <t>Z: Isaac Mayle 2 run (pass failed), 5:48, 2Q</t>
  </si>
  <si>
    <t>Z: Martin 63 run (Riley Needles kick), 1:56, 2Q</t>
  </si>
  <si>
    <t>Z: Brody Goldsmith 17 run (kick failed), 8:52, 3Q</t>
  </si>
  <si>
    <r>
      <t xml:space="preserve">Zanesville at </t>
    </r>
    <r>
      <rPr>
        <b/>
        <sz val="14"/>
        <rFont val="Arial"/>
        <family val="2"/>
      </rPr>
      <t>Logan</t>
    </r>
  </si>
  <si>
    <t>WEEK 11</t>
  </si>
  <si>
    <t>Friday, Oct. 29</t>
  </si>
  <si>
    <t>Saturday, Oct. 30</t>
  </si>
  <si>
    <t>237:49</t>
  </si>
  <si>
    <t>26:25</t>
  </si>
  <si>
    <t>194:11</t>
  </si>
  <si>
    <t>21:35</t>
  </si>
  <si>
    <t>2021 FINAL Logan Chieftains Football Team Statistics (2-7)</t>
  </si>
  <si>
    <t>2021 FINAL Logan Chieftains Football Individual Statistics (2-7)</t>
  </si>
  <si>
    <t>O29</t>
  </si>
  <si>
    <t>Col. South D3</t>
  </si>
  <si>
    <t>Stebbins D2</t>
  </si>
  <si>
    <t>at DeSales D3</t>
  </si>
  <si>
    <t>at B-C D4</t>
  </si>
  <si>
    <t>at London D3</t>
  </si>
  <si>
    <t>N'ridge (s) D6</t>
  </si>
  <si>
    <t>Col. South at Jackson (D3)</t>
  </si>
  <si>
    <t>Riverside Stebbins at Teays Valley (D2)</t>
  </si>
  <si>
    <t>Sheridan at DeSales (D3)</t>
  </si>
  <si>
    <t>Zanesville at London (D3)</t>
  </si>
  <si>
    <t>Warren at Bloom-Carroll (D4)</t>
  </si>
  <si>
    <t>Northridge at Fort Frye (D6)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</si>
</sst>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49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175" zoomScaleNormal="175" zoomScalePageLayoutView="0" workbookViewId="0" topLeftCell="A1">
      <selection activeCell="K3" sqref="K3"/>
    </sheetView>
  </sheetViews>
  <sheetFormatPr defaultColWidth="8.8515625" defaultRowHeight="12.75"/>
  <cols>
    <col min="1" max="1" width="21.421875" style="0" customWidth="1"/>
    <col min="2" max="3" width="5.7109375" style="1" bestFit="1" customWidth="1"/>
    <col min="4" max="4" width="6.140625" style="1" customWidth="1"/>
    <col min="5" max="9" width="5.7109375" style="1" bestFit="1" customWidth="1"/>
    <col min="10" max="10" width="5.421875" style="1" customWidth="1"/>
    <col min="11" max="11" width="5.7109375" style="1" bestFit="1" customWidth="1"/>
    <col min="12" max="12" width="0.42578125" style="1" customWidth="1"/>
    <col min="13" max="13" width="6.7109375" style="1" bestFit="1" customWidth="1"/>
    <col min="14" max="14" width="6.421875" style="1" customWidth="1"/>
  </cols>
  <sheetData>
    <row r="1" spans="1:14" s="2" customFormat="1" ht="19.5" thickBot="1">
      <c r="A1" s="2" t="s">
        <v>547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9</v>
      </c>
      <c r="N1" s="4" t="s">
        <v>0</v>
      </c>
    </row>
    <row r="2" spans="1:14" s="42" customFormat="1" ht="12" thickTop="1">
      <c r="A2" s="39" t="s">
        <v>84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102</v>
      </c>
      <c r="G2" s="40" t="s">
        <v>103</v>
      </c>
      <c r="H2" s="40" t="s">
        <v>6</v>
      </c>
      <c r="I2" s="40" t="s">
        <v>7</v>
      </c>
      <c r="J2" s="40" t="s">
        <v>92</v>
      </c>
      <c r="K2" s="40"/>
      <c r="L2" s="40"/>
      <c r="M2" s="40" t="s">
        <v>8</v>
      </c>
      <c r="N2" s="40" t="s">
        <v>9</v>
      </c>
    </row>
    <row r="3" spans="1:14" s="7" customFormat="1" ht="12.75">
      <c r="A3" s="7" t="s">
        <v>10</v>
      </c>
      <c r="B3" s="8">
        <v>21</v>
      </c>
      <c r="C3" s="8">
        <v>15</v>
      </c>
      <c r="D3" s="8">
        <v>13</v>
      </c>
      <c r="E3" s="8">
        <v>40</v>
      </c>
      <c r="F3" s="8">
        <v>0</v>
      </c>
      <c r="G3" s="8">
        <v>0</v>
      </c>
      <c r="H3" s="8">
        <f>SUM(B3:C3)</f>
        <v>36</v>
      </c>
      <c r="I3" s="8">
        <f>SUM(D3:E3)</f>
        <v>53</v>
      </c>
      <c r="J3" s="8">
        <f>SUM(F3:G3)</f>
        <v>0</v>
      </c>
      <c r="K3" s="8"/>
      <c r="L3" s="8"/>
      <c r="M3" s="8">
        <f>SUM(B3:K3)-H3-I3-J3</f>
        <v>89</v>
      </c>
      <c r="N3" s="9">
        <f>SUM(M3)/(M1)</f>
        <v>9.88888888888889</v>
      </c>
    </row>
    <row r="4" spans="1:14" s="7" customFormat="1" ht="13.5" thickBot="1">
      <c r="A4" s="7" t="s">
        <v>11</v>
      </c>
      <c r="B4" s="8">
        <v>114</v>
      </c>
      <c r="C4" s="1">
        <v>114</v>
      </c>
      <c r="D4" s="8">
        <v>34</v>
      </c>
      <c r="E4" s="8">
        <v>28</v>
      </c>
      <c r="F4" s="8">
        <v>0</v>
      </c>
      <c r="G4" s="8">
        <v>0</v>
      </c>
      <c r="H4" s="8">
        <f>SUM(B4:C4)</f>
        <v>228</v>
      </c>
      <c r="I4" s="8">
        <f>SUM(D4:E4)</f>
        <v>62</v>
      </c>
      <c r="J4" s="8">
        <f>SUM(F4:G4)</f>
        <v>0</v>
      </c>
      <c r="K4" s="8"/>
      <c r="L4" s="8"/>
      <c r="M4" s="8">
        <f>SUM(B4:K4)-H4-I4-J4</f>
        <v>290</v>
      </c>
      <c r="N4" s="9">
        <f>SUM(M4)/(M1)</f>
        <v>32.22222222222222</v>
      </c>
    </row>
    <row r="5" spans="1:14" s="42" customFormat="1" ht="12" thickTop="1">
      <c r="A5" s="39" t="s">
        <v>85</v>
      </c>
      <c r="B5" s="40" t="s">
        <v>112</v>
      </c>
      <c r="C5" s="40" t="s">
        <v>94</v>
      </c>
      <c r="D5" s="40" t="s">
        <v>138</v>
      </c>
      <c r="E5" s="40" t="s">
        <v>196</v>
      </c>
      <c r="F5" s="40" t="s">
        <v>164</v>
      </c>
      <c r="G5" s="40" t="s">
        <v>197</v>
      </c>
      <c r="H5" s="40" t="s">
        <v>113</v>
      </c>
      <c r="I5" s="40" t="s">
        <v>176</v>
      </c>
      <c r="J5" s="40" t="s">
        <v>179</v>
      </c>
      <c r="K5" s="40"/>
      <c r="L5" s="40"/>
      <c r="M5" s="40" t="s">
        <v>8</v>
      </c>
      <c r="N5" s="40" t="s">
        <v>9</v>
      </c>
    </row>
    <row r="6" spans="1:14" s="7" customFormat="1" ht="12.75">
      <c r="A6" s="7" t="s">
        <v>12</v>
      </c>
      <c r="B6" s="8">
        <f aca="true" t="shared" si="0" ref="B6:J6">SUM(B7:B9)</f>
        <v>5</v>
      </c>
      <c r="C6" s="8">
        <f t="shared" si="0"/>
        <v>3</v>
      </c>
      <c r="D6" s="8">
        <f t="shared" si="0"/>
        <v>13</v>
      </c>
      <c r="E6" s="8">
        <f t="shared" si="0"/>
        <v>13</v>
      </c>
      <c r="F6" s="8">
        <f t="shared" si="0"/>
        <v>14</v>
      </c>
      <c r="G6" s="8">
        <f t="shared" si="0"/>
        <v>8</v>
      </c>
      <c r="H6" s="8">
        <f t="shared" si="0"/>
        <v>11</v>
      </c>
      <c r="I6" s="8">
        <f t="shared" si="0"/>
        <v>4</v>
      </c>
      <c r="J6" s="8">
        <f t="shared" si="0"/>
        <v>6</v>
      </c>
      <c r="K6" s="8"/>
      <c r="L6" s="8"/>
      <c r="M6" s="8">
        <f aca="true" t="shared" si="1" ref="M6:M11">SUM(B6:L6)</f>
        <v>77</v>
      </c>
      <c r="N6" s="9">
        <f>SUM(M6)/(M1)</f>
        <v>8.555555555555555</v>
      </c>
    </row>
    <row r="7" spans="1:14" s="7" customFormat="1" ht="12.75">
      <c r="A7" s="7" t="s">
        <v>13</v>
      </c>
      <c r="B7" s="8">
        <v>2</v>
      </c>
      <c r="C7" s="8">
        <v>2</v>
      </c>
      <c r="D7" s="8">
        <v>9</v>
      </c>
      <c r="E7" s="8">
        <v>9</v>
      </c>
      <c r="F7" s="8">
        <v>12</v>
      </c>
      <c r="G7" s="8">
        <v>4</v>
      </c>
      <c r="H7" s="8">
        <v>11</v>
      </c>
      <c r="I7" s="8">
        <v>0</v>
      </c>
      <c r="J7" s="8">
        <v>4</v>
      </c>
      <c r="K7" s="8"/>
      <c r="L7" s="1"/>
      <c r="M7" s="8">
        <f t="shared" si="1"/>
        <v>53</v>
      </c>
      <c r="N7" s="9">
        <f>SUM(M7)/(M1)</f>
        <v>5.888888888888889</v>
      </c>
    </row>
    <row r="8" spans="1:14" s="7" customFormat="1" ht="12.75">
      <c r="A8" s="7" t="s">
        <v>14</v>
      </c>
      <c r="B8" s="8">
        <v>1</v>
      </c>
      <c r="C8" s="8">
        <v>0</v>
      </c>
      <c r="D8" s="8">
        <v>3</v>
      </c>
      <c r="E8" s="8">
        <v>4</v>
      </c>
      <c r="F8" s="8">
        <v>1</v>
      </c>
      <c r="G8" s="8">
        <v>1</v>
      </c>
      <c r="H8" s="8">
        <v>0</v>
      </c>
      <c r="I8" s="8">
        <v>4</v>
      </c>
      <c r="J8" s="8">
        <v>1</v>
      </c>
      <c r="K8" s="8"/>
      <c r="L8" s="8"/>
      <c r="M8" s="8">
        <f t="shared" si="1"/>
        <v>15</v>
      </c>
      <c r="N8" s="9">
        <f>SUM(M8)/(M1)</f>
        <v>1.6666666666666667</v>
      </c>
    </row>
    <row r="9" spans="1:14" s="7" customFormat="1" ht="12.75">
      <c r="A9" s="7" t="s">
        <v>15</v>
      </c>
      <c r="B9" s="8">
        <v>2</v>
      </c>
      <c r="C9" s="8">
        <v>1</v>
      </c>
      <c r="D9" s="8">
        <v>1</v>
      </c>
      <c r="E9" s="8">
        <v>0</v>
      </c>
      <c r="F9" s="8">
        <v>1</v>
      </c>
      <c r="G9" s="8">
        <v>3</v>
      </c>
      <c r="H9" s="8">
        <v>0</v>
      </c>
      <c r="I9" s="8">
        <v>0</v>
      </c>
      <c r="J9" s="8">
        <v>1</v>
      </c>
      <c r="K9" s="8"/>
      <c r="L9" s="8"/>
      <c r="M9" s="8">
        <f t="shared" si="1"/>
        <v>9</v>
      </c>
      <c r="N9" s="9">
        <f>SUM(M9)/(M1)</f>
        <v>1</v>
      </c>
    </row>
    <row r="10" spans="1:14" s="7" customFormat="1" ht="12.75">
      <c r="A10" s="7" t="s">
        <v>16</v>
      </c>
      <c r="B10" s="8">
        <v>12</v>
      </c>
      <c r="C10" s="8">
        <v>7</v>
      </c>
      <c r="D10" s="8">
        <v>16</v>
      </c>
      <c r="E10" s="8">
        <v>10</v>
      </c>
      <c r="F10" s="8">
        <v>11</v>
      </c>
      <c r="G10" s="8">
        <v>9</v>
      </c>
      <c r="H10" s="8">
        <v>12</v>
      </c>
      <c r="I10" s="8">
        <v>11</v>
      </c>
      <c r="J10" s="8">
        <v>10</v>
      </c>
      <c r="K10" s="8"/>
      <c r="L10" s="8"/>
      <c r="M10" s="8">
        <f t="shared" si="1"/>
        <v>98</v>
      </c>
      <c r="N10" s="9">
        <f>SUM(M10)/(M1)</f>
        <v>10.88888888888889</v>
      </c>
    </row>
    <row r="11" spans="1:14" s="7" customFormat="1" ht="12.75">
      <c r="A11" s="7" t="s">
        <v>17</v>
      </c>
      <c r="B11" s="8">
        <v>2</v>
      </c>
      <c r="C11" s="8">
        <v>0</v>
      </c>
      <c r="D11" s="8">
        <v>5</v>
      </c>
      <c r="E11" s="8">
        <v>5</v>
      </c>
      <c r="F11" s="8">
        <v>5</v>
      </c>
      <c r="G11" s="8">
        <v>3</v>
      </c>
      <c r="H11" s="8">
        <v>3</v>
      </c>
      <c r="I11" s="8">
        <v>3</v>
      </c>
      <c r="J11" s="8">
        <v>0</v>
      </c>
      <c r="K11" s="8"/>
      <c r="L11" s="8"/>
      <c r="M11" s="8">
        <f t="shared" si="1"/>
        <v>26</v>
      </c>
      <c r="N11" s="9">
        <f>SUM(M11)/(M1)</f>
        <v>2.888888888888889</v>
      </c>
    </row>
    <row r="12" spans="1:14" s="7" customFormat="1" ht="12.75">
      <c r="A12" s="7" t="s">
        <v>18</v>
      </c>
      <c r="B12" s="10">
        <f aca="true" t="shared" si="2" ref="B12:N12">SUM(B11)/(B10)</f>
        <v>0.16666666666666666</v>
      </c>
      <c r="C12" s="10">
        <f t="shared" si="2"/>
        <v>0</v>
      </c>
      <c r="D12" s="10">
        <f t="shared" si="2"/>
        <v>0.3125</v>
      </c>
      <c r="E12" s="10">
        <f t="shared" si="2"/>
        <v>0.5</v>
      </c>
      <c r="F12" s="10">
        <f t="shared" si="2"/>
        <v>0.45454545454545453</v>
      </c>
      <c r="G12" s="10">
        <f t="shared" si="2"/>
        <v>0.3333333333333333</v>
      </c>
      <c r="H12" s="10">
        <f t="shared" si="2"/>
        <v>0.25</v>
      </c>
      <c r="I12" s="10">
        <f t="shared" si="2"/>
        <v>0.2727272727272727</v>
      </c>
      <c r="J12" s="10">
        <f t="shared" si="2"/>
        <v>0</v>
      </c>
      <c r="K12" s="10"/>
      <c r="L12" s="10"/>
      <c r="M12" s="10">
        <f t="shared" si="2"/>
        <v>0.2653061224489796</v>
      </c>
      <c r="N12" s="10">
        <f t="shared" si="2"/>
        <v>0.26530612244897955</v>
      </c>
    </row>
    <row r="13" spans="1:14" s="7" customFormat="1" ht="12.75">
      <c r="A13" s="7" t="s">
        <v>19</v>
      </c>
      <c r="B13" s="8">
        <v>2</v>
      </c>
      <c r="C13" s="8">
        <v>1</v>
      </c>
      <c r="D13" s="8">
        <v>3</v>
      </c>
      <c r="E13" s="8">
        <v>2</v>
      </c>
      <c r="F13" s="8">
        <v>1</v>
      </c>
      <c r="G13" s="8">
        <v>1</v>
      </c>
      <c r="H13" s="8">
        <v>4</v>
      </c>
      <c r="I13" s="8">
        <v>1</v>
      </c>
      <c r="J13" s="8">
        <v>4</v>
      </c>
      <c r="K13" s="8"/>
      <c r="L13" s="8"/>
      <c r="M13" s="8">
        <f>SUM(B13:L13)</f>
        <v>19</v>
      </c>
      <c r="N13" s="9">
        <f>SUM(M13)/(M1)</f>
        <v>2.111111111111111</v>
      </c>
    </row>
    <row r="14" spans="1:14" s="7" customFormat="1" ht="12.75">
      <c r="A14" s="7" t="s">
        <v>20</v>
      </c>
      <c r="B14" s="8">
        <v>2</v>
      </c>
      <c r="C14" s="8">
        <v>0</v>
      </c>
      <c r="D14" s="8">
        <v>1</v>
      </c>
      <c r="E14" s="8">
        <v>0</v>
      </c>
      <c r="F14" s="8">
        <v>1</v>
      </c>
      <c r="G14" s="8">
        <v>1</v>
      </c>
      <c r="H14" s="8">
        <v>2</v>
      </c>
      <c r="I14" s="8">
        <v>0</v>
      </c>
      <c r="J14" s="8">
        <v>1</v>
      </c>
      <c r="K14" s="8"/>
      <c r="L14" s="8"/>
      <c r="M14" s="8">
        <f>SUM(B14:L14)</f>
        <v>8</v>
      </c>
      <c r="N14" s="9">
        <f>SUM(M14)/(M1)</f>
        <v>0.8888888888888888</v>
      </c>
    </row>
    <row r="15" spans="1:14" s="7" customFormat="1" ht="12.75">
      <c r="A15" s="7" t="s">
        <v>21</v>
      </c>
      <c r="B15" s="10">
        <f>SUM(B14)/(B13)</f>
        <v>1</v>
      </c>
      <c r="C15" s="10">
        <f>SUM(C14)/(C13)</f>
        <v>0</v>
      </c>
      <c r="D15" s="10">
        <f>SUM(D14)/(D13)</f>
        <v>0.3333333333333333</v>
      </c>
      <c r="E15" s="10">
        <f aca="true" t="shared" si="3" ref="E15:J15">SUM(E14)/(E13)</f>
        <v>0</v>
      </c>
      <c r="F15" s="10">
        <f t="shared" si="3"/>
        <v>1</v>
      </c>
      <c r="G15" s="10">
        <f t="shared" si="3"/>
        <v>1</v>
      </c>
      <c r="H15" s="10">
        <f t="shared" si="3"/>
        <v>0.5</v>
      </c>
      <c r="I15" s="10">
        <f t="shared" si="3"/>
        <v>0</v>
      </c>
      <c r="J15" s="10">
        <f t="shared" si="3"/>
        <v>0.25</v>
      </c>
      <c r="K15" s="10"/>
      <c r="L15" s="10"/>
      <c r="M15" s="10">
        <f>SUM(M14)/(M13)</f>
        <v>0.42105263157894735</v>
      </c>
      <c r="N15" s="10">
        <f>SUM(N14)/(N13)</f>
        <v>0.42105263157894735</v>
      </c>
    </row>
    <row r="16" spans="1:14" s="7" customFormat="1" ht="12.75">
      <c r="A16" s="7" t="s">
        <v>22</v>
      </c>
      <c r="B16" s="8">
        <f aca="true" t="shared" si="4" ref="B16:J16">SUM(B17)+(B22)</f>
        <v>36</v>
      </c>
      <c r="C16" s="8">
        <f t="shared" si="4"/>
        <v>33</v>
      </c>
      <c r="D16" s="8">
        <f t="shared" si="4"/>
        <v>61</v>
      </c>
      <c r="E16" s="8">
        <f t="shared" si="4"/>
        <v>51</v>
      </c>
      <c r="F16" s="8">
        <f t="shared" si="4"/>
        <v>53</v>
      </c>
      <c r="G16" s="8">
        <f t="shared" si="4"/>
        <v>40</v>
      </c>
      <c r="H16" s="8">
        <f t="shared" si="4"/>
        <v>57</v>
      </c>
      <c r="I16" s="8">
        <f t="shared" si="4"/>
        <v>36</v>
      </c>
      <c r="J16" s="8">
        <f t="shared" si="4"/>
        <v>43</v>
      </c>
      <c r="K16" s="8"/>
      <c r="L16" s="8"/>
      <c r="M16" s="8">
        <f aca="true" t="shared" si="5" ref="M16:M25">SUM(B16:L16)</f>
        <v>410</v>
      </c>
      <c r="N16" s="9">
        <f>SUM(M16)/(M1)</f>
        <v>45.55555555555556</v>
      </c>
    </row>
    <row r="17" spans="1:14" s="7" customFormat="1" ht="12.75">
      <c r="A17" s="7" t="s">
        <v>23</v>
      </c>
      <c r="B17" s="8">
        <v>32</v>
      </c>
      <c r="C17" s="8">
        <v>29</v>
      </c>
      <c r="D17" s="8">
        <v>38</v>
      </c>
      <c r="E17" s="8">
        <v>41</v>
      </c>
      <c r="F17" s="8">
        <v>50</v>
      </c>
      <c r="G17" s="8">
        <v>34</v>
      </c>
      <c r="H17" s="8">
        <v>49</v>
      </c>
      <c r="I17" s="8">
        <v>28</v>
      </c>
      <c r="J17" s="8">
        <v>31</v>
      </c>
      <c r="K17" s="8"/>
      <c r="L17" s="8"/>
      <c r="M17" s="8">
        <f t="shared" si="5"/>
        <v>332</v>
      </c>
      <c r="N17" s="9">
        <f>SUM(M17)/(M1)</f>
        <v>36.888888888888886</v>
      </c>
    </row>
    <row r="18" spans="1:14" s="7" customFormat="1" ht="12.75">
      <c r="A18" s="7" t="s">
        <v>24</v>
      </c>
      <c r="B18" s="8">
        <v>78</v>
      </c>
      <c r="C18" s="8">
        <v>122</v>
      </c>
      <c r="D18" s="8">
        <v>130</v>
      </c>
      <c r="E18" s="8">
        <v>257</v>
      </c>
      <c r="F18" s="8">
        <v>226</v>
      </c>
      <c r="G18" s="8">
        <v>101</v>
      </c>
      <c r="H18" s="8">
        <v>188</v>
      </c>
      <c r="I18" s="8">
        <v>-27</v>
      </c>
      <c r="J18" s="8">
        <v>44</v>
      </c>
      <c r="K18" s="8"/>
      <c r="L18" s="8"/>
      <c r="M18" s="8">
        <f t="shared" si="5"/>
        <v>1119</v>
      </c>
      <c r="N18" s="9">
        <f>SUM(M18)/(M1)</f>
        <v>124.33333333333333</v>
      </c>
    </row>
    <row r="19" spans="1:14" s="7" customFormat="1" ht="12.75">
      <c r="A19" s="7" t="s">
        <v>25</v>
      </c>
      <c r="B19" s="8">
        <v>6</v>
      </c>
      <c r="C19" s="8">
        <v>4</v>
      </c>
      <c r="D19" s="8">
        <v>55</v>
      </c>
      <c r="E19" s="8">
        <v>114</v>
      </c>
      <c r="F19" s="8">
        <v>24</v>
      </c>
      <c r="G19" s="8">
        <v>13</v>
      </c>
      <c r="H19" s="8">
        <v>-4</v>
      </c>
      <c r="I19" s="8">
        <v>71</v>
      </c>
      <c r="J19" s="8">
        <v>26</v>
      </c>
      <c r="K19" s="8"/>
      <c r="L19" s="8"/>
      <c r="M19" s="8">
        <f t="shared" si="5"/>
        <v>309</v>
      </c>
      <c r="N19" s="9">
        <f>SUM(M19)/(M1)</f>
        <v>34.333333333333336</v>
      </c>
    </row>
    <row r="20" spans="1:14" s="7" customFormat="1" ht="12.75">
      <c r="A20" s="7" t="s">
        <v>26</v>
      </c>
      <c r="B20" s="8">
        <f aca="true" t="shared" si="6" ref="B20:J20">SUM(B18)+(B19)</f>
        <v>84</v>
      </c>
      <c r="C20" s="8">
        <f t="shared" si="6"/>
        <v>126</v>
      </c>
      <c r="D20" s="8">
        <f t="shared" si="6"/>
        <v>185</v>
      </c>
      <c r="E20" s="8">
        <f t="shared" si="6"/>
        <v>371</v>
      </c>
      <c r="F20" s="8">
        <f t="shared" si="6"/>
        <v>250</v>
      </c>
      <c r="G20" s="8">
        <f t="shared" si="6"/>
        <v>114</v>
      </c>
      <c r="H20" s="8">
        <f t="shared" si="6"/>
        <v>184</v>
      </c>
      <c r="I20" s="8">
        <f t="shared" si="6"/>
        <v>44</v>
      </c>
      <c r="J20" s="8">
        <f t="shared" si="6"/>
        <v>70</v>
      </c>
      <c r="K20" s="8"/>
      <c r="L20" s="8"/>
      <c r="M20" s="8">
        <f t="shared" si="5"/>
        <v>1428</v>
      </c>
      <c r="N20" s="9">
        <f>SUM(M20)/(M1)</f>
        <v>158.66666666666666</v>
      </c>
    </row>
    <row r="21" spans="1:14" s="7" customFormat="1" ht="12.75">
      <c r="A21" s="7" t="s">
        <v>27</v>
      </c>
      <c r="B21" s="8">
        <v>1</v>
      </c>
      <c r="C21" s="8">
        <v>2</v>
      </c>
      <c r="D21" s="8">
        <v>8</v>
      </c>
      <c r="E21" s="8">
        <v>6</v>
      </c>
      <c r="F21" s="8">
        <v>3</v>
      </c>
      <c r="G21" s="8">
        <v>2</v>
      </c>
      <c r="H21" s="8">
        <v>2</v>
      </c>
      <c r="I21" s="8">
        <v>5</v>
      </c>
      <c r="J21" s="8">
        <v>4</v>
      </c>
      <c r="K21" s="8"/>
      <c r="L21" s="8"/>
      <c r="M21" s="8">
        <f t="shared" si="5"/>
        <v>33</v>
      </c>
      <c r="N21" s="9">
        <f>SUM(M21)/(M1)</f>
        <v>3.6666666666666665</v>
      </c>
    </row>
    <row r="22" spans="1:14" s="7" customFormat="1" ht="12.75">
      <c r="A22" s="7" t="s">
        <v>28</v>
      </c>
      <c r="B22" s="8">
        <v>4</v>
      </c>
      <c r="C22" s="8">
        <v>4</v>
      </c>
      <c r="D22" s="8">
        <v>23</v>
      </c>
      <c r="E22" s="8">
        <v>10</v>
      </c>
      <c r="F22" s="8">
        <v>3</v>
      </c>
      <c r="G22" s="8">
        <v>6</v>
      </c>
      <c r="H22" s="8">
        <v>8</v>
      </c>
      <c r="I22" s="8">
        <v>8</v>
      </c>
      <c r="J22" s="8">
        <v>12</v>
      </c>
      <c r="K22" s="8"/>
      <c r="L22" s="8"/>
      <c r="M22" s="8">
        <f t="shared" si="5"/>
        <v>78</v>
      </c>
      <c r="N22" s="9">
        <f>SUM(M22)/(M1)</f>
        <v>8.666666666666666</v>
      </c>
    </row>
    <row r="23" spans="1:14" s="7" customFormat="1" ht="12.75">
      <c r="A23" s="7" t="s">
        <v>29</v>
      </c>
      <c r="B23" s="8">
        <v>1</v>
      </c>
      <c r="C23" s="8">
        <v>0</v>
      </c>
      <c r="D23" s="8">
        <v>1</v>
      </c>
      <c r="E23" s="8">
        <v>2</v>
      </c>
      <c r="F23" s="8">
        <v>0</v>
      </c>
      <c r="G23" s="8">
        <v>1</v>
      </c>
      <c r="H23" s="8">
        <v>1</v>
      </c>
      <c r="I23" s="8">
        <v>0</v>
      </c>
      <c r="J23" s="8">
        <v>0</v>
      </c>
      <c r="K23" s="8"/>
      <c r="L23" s="8"/>
      <c r="M23" s="8">
        <f t="shared" si="5"/>
        <v>6</v>
      </c>
      <c r="N23" s="9">
        <f>SUM(M23)/(M1)</f>
        <v>0.6666666666666666</v>
      </c>
    </row>
    <row r="24" spans="1:14" s="7" customFormat="1" ht="12.75">
      <c r="A24" s="7" t="s">
        <v>30</v>
      </c>
      <c r="B24" s="8">
        <v>7</v>
      </c>
      <c r="C24" s="8">
        <v>6</v>
      </c>
      <c r="D24" s="8">
        <v>3</v>
      </c>
      <c r="E24" s="8">
        <v>3</v>
      </c>
      <c r="F24" s="8">
        <v>4</v>
      </c>
      <c r="G24" s="8">
        <v>5</v>
      </c>
      <c r="H24" s="8">
        <v>3</v>
      </c>
      <c r="I24" s="8">
        <v>6</v>
      </c>
      <c r="J24" s="8">
        <v>5</v>
      </c>
      <c r="K24" s="8"/>
      <c r="L24" s="8"/>
      <c r="M24" s="8">
        <f t="shared" si="5"/>
        <v>42</v>
      </c>
      <c r="N24" s="9">
        <f>SUM(M24)/(M1)</f>
        <v>4.666666666666667</v>
      </c>
    </row>
    <row r="25" spans="1:14" s="7" customFormat="1" ht="12.75">
      <c r="A25" s="7" t="s">
        <v>31</v>
      </c>
      <c r="B25" s="8">
        <v>179</v>
      </c>
      <c r="C25" s="8">
        <v>169</v>
      </c>
      <c r="D25" s="8">
        <v>63</v>
      </c>
      <c r="E25" s="8">
        <v>112</v>
      </c>
      <c r="F25" s="8">
        <v>114</v>
      </c>
      <c r="G25" s="8">
        <v>157</v>
      </c>
      <c r="H25" s="8">
        <v>96</v>
      </c>
      <c r="I25" s="8">
        <v>201</v>
      </c>
      <c r="J25" s="8">
        <v>147</v>
      </c>
      <c r="K25" s="8"/>
      <c r="L25" s="8"/>
      <c r="M25" s="8">
        <f t="shared" si="5"/>
        <v>1238</v>
      </c>
      <c r="N25" s="9">
        <f>SUM(M25)/(M1)</f>
        <v>137.55555555555554</v>
      </c>
    </row>
    <row r="26" spans="1:14" s="7" customFormat="1" ht="12.75">
      <c r="A26" s="7" t="s">
        <v>32</v>
      </c>
      <c r="B26" s="9">
        <f aca="true" t="shared" si="7" ref="B26:J26">SUM(B25/B24)</f>
        <v>25.571428571428573</v>
      </c>
      <c r="C26" s="9">
        <f t="shared" si="7"/>
        <v>28.166666666666668</v>
      </c>
      <c r="D26" s="9">
        <f t="shared" si="7"/>
        <v>21</v>
      </c>
      <c r="E26" s="9">
        <f t="shared" si="7"/>
        <v>37.333333333333336</v>
      </c>
      <c r="F26" s="9">
        <f t="shared" si="7"/>
        <v>28.5</v>
      </c>
      <c r="G26" s="9">
        <f t="shared" si="7"/>
        <v>31.4</v>
      </c>
      <c r="H26" s="9">
        <f t="shared" si="7"/>
        <v>32</v>
      </c>
      <c r="I26" s="9">
        <f t="shared" si="7"/>
        <v>33.5</v>
      </c>
      <c r="J26" s="9">
        <f t="shared" si="7"/>
        <v>29.4</v>
      </c>
      <c r="K26" s="9"/>
      <c r="L26" s="9"/>
      <c r="M26" s="9"/>
      <c r="N26" s="9">
        <f>SUM(M25)/(M24)</f>
        <v>29.476190476190474</v>
      </c>
    </row>
    <row r="27" spans="1:14" s="7" customFormat="1" ht="12.75">
      <c r="A27" s="7" t="s">
        <v>33</v>
      </c>
      <c r="B27" s="8">
        <v>1</v>
      </c>
      <c r="C27" s="8">
        <v>3</v>
      </c>
      <c r="D27" s="8">
        <v>4</v>
      </c>
      <c r="E27" s="8">
        <v>1</v>
      </c>
      <c r="F27" s="8">
        <v>0</v>
      </c>
      <c r="G27" s="8">
        <v>1</v>
      </c>
      <c r="H27" s="8">
        <v>0</v>
      </c>
      <c r="I27" s="8">
        <v>4</v>
      </c>
      <c r="J27" s="8">
        <v>3</v>
      </c>
      <c r="K27" s="8"/>
      <c r="L27" s="8"/>
      <c r="M27" s="8">
        <f>SUM(B27:L27)</f>
        <v>17</v>
      </c>
      <c r="N27" s="9">
        <f>SUM(M27)/(M1)</f>
        <v>1.8888888888888888</v>
      </c>
    </row>
    <row r="28" spans="1:14" s="7" customFormat="1" ht="12.75">
      <c r="A28" s="7" t="s">
        <v>34</v>
      </c>
      <c r="B28" s="8">
        <v>0</v>
      </c>
      <c r="C28" s="8">
        <v>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3</v>
      </c>
      <c r="J28" s="8">
        <v>2</v>
      </c>
      <c r="K28" s="8"/>
      <c r="L28" s="8"/>
      <c r="M28" s="8">
        <f>SUM(B28:L28)</f>
        <v>8</v>
      </c>
      <c r="N28" s="9">
        <f>SUM(M28)/(M1)</f>
        <v>0.8888888888888888</v>
      </c>
    </row>
    <row r="29" spans="1:14" s="7" customFormat="1" ht="12.75">
      <c r="A29" s="7" t="s">
        <v>35</v>
      </c>
      <c r="B29" s="8">
        <v>8</v>
      </c>
      <c r="C29" s="8">
        <v>6</v>
      </c>
      <c r="D29" s="8">
        <v>6</v>
      </c>
      <c r="E29" s="8">
        <v>9</v>
      </c>
      <c r="F29" s="8">
        <v>10</v>
      </c>
      <c r="G29" s="8">
        <v>3</v>
      </c>
      <c r="H29" s="8">
        <v>8</v>
      </c>
      <c r="I29" s="8">
        <v>2</v>
      </c>
      <c r="J29" s="8">
        <v>4</v>
      </c>
      <c r="K29" s="8"/>
      <c r="L29" s="8"/>
      <c r="M29" s="8">
        <f>SUM(B29:L29)</f>
        <v>56</v>
      </c>
      <c r="N29" s="9">
        <f>SUM(M29)/(M1)</f>
        <v>6.222222222222222</v>
      </c>
    </row>
    <row r="30" spans="1:14" s="7" customFormat="1" ht="12.75">
      <c r="A30" s="7" t="s">
        <v>36</v>
      </c>
      <c r="B30" s="8">
        <v>49</v>
      </c>
      <c r="C30" s="8">
        <v>35</v>
      </c>
      <c r="D30" s="8">
        <v>34</v>
      </c>
      <c r="E30" s="8">
        <v>70</v>
      </c>
      <c r="F30" s="8">
        <v>85</v>
      </c>
      <c r="G30" s="8">
        <v>30</v>
      </c>
      <c r="H30" s="8">
        <v>69</v>
      </c>
      <c r="I30" s="8">
        <v>10</v>
      </c>
      <c r="J30" s="8">
        <v>40</v>
      </c>
      <c r="K30" s="8"/>
      <c r="L30" s="8"/>
      <c r="M30" s="8">
        <f>SUM(B30:L30)</f>
        <v>422</v>
      </c>
      <c r="N30" s="9">
        <f>SUM(M30)/(M1)</f>
        <v>46.888888888888886</v>
      </c>
    </row>
    <row r="31" spans="1:14" s="7" customFormat="1" ht="13.5" thickBot="1">
      <c r="A31" s="7" t="s">
        <v>37</v>
      </c>
      <c r="B31" s="48" t="s">
        <v>386</v>
      </c>
      <c r="C31" s="48" t="s">
        <v>424</v>
      </c>
      <c r="D31" s="48" t="s">
        <v>442</v>
      </c>
      <c r="E31" s="48" t="s">
        <v>467</v>
      </c>
      <c r="F31" s="48" t="s">
        <v>482</v>
      </c>
      <c r="G31" s="48" t="s">
        <v>494</v>
      </c>
      <c r="H31" s="48" t="s">
        <v>505</v>
      </c>
      <c r="I31" s="48" t="s">
        <v>518</v>
      </c>
      <c r="J31" s="48" t="s">
        <v>530</v>
      </c>
      <c r="K31" s="48"/>
      <c r="L31" s="48"/>
      <c r="M31" s="48" t="s">
        <v>543</v>
      </c>
      <c r="N31" s="48" t="s">
        <v>544</v>
      </c>
    </row>
    <row r="32" spans="1:14" s="41" customFormat="1" ht="12" thickTop="1">
      <c r="A32" s="39" t="s">
        <v>86</v>
      </c>
      <c r="B32" s="40" t="s">
        <v>112</v>
      </c>
      <c r="C32" s="40" t="s">
        <v>94</v>
      </c>
      <c r="D32" s="40" t="s">
        <v>138</v>
      </c>
      <c r="E32" s="40" t="s">
        <v>196</v>
      </c>
      <c r="F32" s="40" t="s">
        <v>164</v>
      </c>
      <c r="G32" s="40" t="s">
        <v>197</v>
      </c>
      <c r="H32" s="40" t="s">
        <v>113</v>
      </c>
      <c r="I32" s="40" t="s">
        <v>176</v>
      </c>
      <c r="J32" s="40" t="s">
        <v>179</v>
      </c>
      <c r="K32" s="40"/>
      <c r="L32" s="40"/>
      <c r="M32" s="40" t="s">
        <v>8</v>
      </c>
      <c r="N32" s="40" t="s">
        <v>9</v>
      </c>
    </row>
    <row r="33" spans="1:14" s="7" customFormat="1" ht="12.75">
      <c r="A33" s="7" t="s">
        <v>12</v>
      </c>
      <c r="B33" s="8">
        <f aca="true" t="shared" si="8" ref="B33:J33">SUM(B34:B36)</f>
        <v>20</v>
      </c>
      <c r="C33" s="8">
        <f t="shared" si="8"/>
        <v>20</v>
      </c>
      <c r="D33" s="8">
        <f t="shared" si="8"/>
        <v>17</v>
      </c>
      <c r="E33" s="8">
        <f t="shared" si="8"/>
        <v>9</v>
      </c>
      <c r="F33" s="8">
        <f t="shared" si="8"/>
        <v>12</v>
      </c>
      <c r="G33" s="8">
        <f t="shared" si="8"/>
        <v>13</v>
      </c>
      <c r="H33" s="8">
        <f t="shared" si="8"/>
        <v>9</v>
      </c>
      <c r="I33" s="8">
        <f t="shared" si="8"/>
        <v>15</v>
      </c>
      <c r="J33" s="8">
        <f t="shared" si="8"/>
        <v>15</v>
      </c>
      <c r="K33" s="8"/>
      <c r="L33" s="8"/>
      <c r="M33" s="8">
        <f aca="true" t="shared" si="9" ref="M33:M38">SUM(B33:L33)</f>
        <v>130</v>
      </c>
      <c r="N33" s="9">
        <f>SUM(M33)/(M1)</f>
        <v>14.444444444444445</v>
      </c>
    </row>
    <row r="34" spans="1:14" s="7" customFormat="1" ht="12.75">
      <c r="A34" s="7" t="s">
        <v>13</v>
      </c>
      <c r="B34" s="8">
        <v>11</v>
      </c>
      <c r="C34" s="8">
        <v>16</v>
      </c>
      <c r="D34" s="8">
        <v>10</v>
      </c>
      <c r="E34" s="8">
        <v>5</v>
      </c>
      <c r="F34" s="8">
        <v>4</v>
      </c>
      <c r="G34" s="8">
        <v>9</v>
      </c>
      <c r="H34" s="8">
        <v>2</v>
      </c>
      <c r="I34" s="8">
        <v>10</v>
      </c>
      <c r="J34" s="8">
        <v>15</v>
      </c>
      <c r="K34" s="8"/>
      <c r="L34" s="8"/>
      <c r="M34" s="8">
        <f t="shared" si="9"/>
        <v>82</v>
      </c>
      <c r="N34" s="9">
        <f>SUM(M34)/(M1)</f>
        <v>9.11111111111111</v>
      </c>
    </row>
    <row r="35" spans="1:14" s="7" customFormat="1" ht="12.75">
      <c r="A35" s="7" t="s">
        <v>14</v>
      </c>
      <c r="B35" s="8">
        <v>9</v>
      </c>
      <c r="C35" s="8">
        <v>4</v>
      </c>
      <c r="D35" s="8">
        <v>6</v>
      </c>
      <c r="E35" s="8">
        <v>3</v>
      </c>
      <c r="F35" s="8">
        <v>8</v>
      </c>
      <c r="G35" s="8">
        <v>4</v>
      </c>
      <c r="H35" s="8">
        <v>5</v>
      </c>
      <c r="I35" s="8">
        <v>5</v>
      </c>
      <c r="J35" s="8">
        <v>0</v>
      </c>
      <c r="K35" s="8"/>
      <c r="L35" s="8"/>
      <c r="M35" s="8">
        <f t="shared" si="9"/>
        <v>44</v>
      </c>
      <c r="N35" s="9">
        <f>SUM(M35)/(M1)</f>
        <v>4.888888888888889</v>
      </c>
    </row>
    <row r="36" spans="1:14" s="7" customFormat="1" ht="12.75">
      <c r="A36" s="7" t="s">
        <v>15</v>
      </c>
      <c r="B36" s="8">
        <v>0</v>
      </c>
      <c r="C36" s="8">
        <v>0</v>
      </c>
      <c r="D36" s="8">
        <v>1</v>
      </c>
      <c r="E36" s="8">
        <v>1</v>
      </c>
      <c r="F36" s="8">
        <v>0</v>
      </c>
      <c r="G36" s="8">
        <v>0</v>
      </c>
      <c r="H36" s="8">
        <v>2</v>
      </c>
      <c r="I36" s="8">
        <v>0</v>
      </c>
      <c r="J36" s="8">
        <v>0</v>
      </c>
      <c r="K36" s="8"/>
      <c r="L36" s="8"/>
      <c r="M36" s="8">
        <f t="shared" si="9"/>
        <v>4</v>
      </c>
      <c r="N36" s="9">
        <f>SUM(M36)/(M1)</f>
        <v>0.4444444444444444</v>
      </c>
    </row>
    <row r="37" spans="1:14" s="7" customFormat="1" ht="12.75">
      <c r="A37" s="7" t="s">
        <v>16</v>
      </c>
      <c r="B37" s="8">
        <v>5</v>
      </c>
      <c r="C37" s="8">
        <v>12</v>
      </c>
      <c r="D37" s="8">
        <v>4</v>
      </c>
      <c r="E37" s="8">
        <v>9</v>
      </c>
      <c r="F37" s="8">
        <v>11</v>
      </c>
      <c r="G37" s="8">
        <v>7</v>
      </c>
      <c r="H37" s="8">
        <v>13</v>
      </c>
      <c r="I37" s="8">
        <v>5</v>
      </c>
      <c r="J37" s="8">
        <v>6</v>
      </c>
      <c r="K37" s="8"/>
      <c r="L37" s="8"/>
      <c r="M37" s="8">
        <f t="shared" si="9"/>
        <v>72</v>
      </c>
      <c r="N37" s="9">
        <f>SUM(M37)/(M1)</f>
        <v>8</v>
      </c>
    </row>
    <row r="38" spans="1:14" s="7" customFormat="1" ht="12.75">
      <c r="A38" s="7" t="s">
        <v>17</v>
      </c>
      <c r="B38" s="8">
        <v>3</v>
      </c>
      <c r="C38" s="8">
        <v>7</v>
      </c>
      <c r="D38" s="8">
        <v>2</v>
      </c>
      <c r="E38" s="8">
        <v>3</v>
      </c>
      <c r="F38" s="8">
        <v>6</v>
      </c>
      <c r="G38" s="8">
        <v>2</v>
      </c>
      <c r="H38" s="8">
        <v>4</v>
      </c>
      <c r="I38" s="8">
        <v>2</v>
      </c>
      <c r="J38" s="8">
        <v>1</v>
      </c>
      <c r="K38" s="8"/>
      <c r="L38" s="8"/>
      <c r="M38" s="8">
        <f t="shared" si="9"/>
        <v>30</v>
      </c>
      <c r="N38" s="9">
        <f>SUM(M38)/(M1)</f>
        <v>3.3333333333333335</v>
      </c>
    </row>
    <row r="39" spans="1:14" s="7" customFormat="1" ht="12.75">
      <c r="A39" s="7" t="s">
        <v>18</v>
      </c>
      <c r="B39" s="10">
        <f aca="true" t="shared" si="10" ref="B39:N39">SUM(B38)/(B37)</f>
        <v>0.6</v>
      </c>
      <c r="C39" s="10">
        <f t="shared" si="10"/>
        <v>0.5833333333333334</v>
      </c>
      <c r="D39" s="10">
        <f t="shared" si="10"/>
        <v>0.5</v>
      </c>
      <c r="E39" s="10">
        <f t="shared" si="10"/>
        <v>0.3333333333333333</v>
      </c>
      <c r="F39" s="10">
        <f t="shared" si="10"/>
        <v>0.5454545454545454</v>
      </c>
      <c r="G39" s="10">
        <f t="shared" si="10"/>
        <v>0.2857142857142857</v>
      </c>
      <c r="H39" s="10">
        <f t="shared" si="10"/>
        <v>0.3076923076923077</v>
      </c>
      <c r="I39" s="10">
        <f t="shared" si="10"/>
        <v>0.4</v>
      </c>
      <c r="J39" s="10">
        <f t="shared" si="10"/>
        <v>0.16666666666666666</v>
      </c>
      <c r="K39" s="10"/>
      <c r="L39" s="10"/>
      <c r="M39" s="10">
        <f t="shared" si="10"/>
        <v>0.4166666666666667</v>
      </c>
      <c r="N39" s="10">
        <f t="shared" si="10"/>
        <v>0.4166666666666667</v>
      </c>
    </row>
    <row r="40" spans="1:14" s="7" customFormat="1" ht="12.75">
      <c r="A40" s="7" t="s">
        <v>19</v>
      </c>
      <c r="B40" s="8">
        <v>2</v>
      </c>
      <c r="C40" s="8">
        <v>2</v>
      </c>
      <c r="D40" s="8">
        <v>2</v>
      </c>
      <c r="E40" s="8">
        <v>4</v>
      </c>
      <c r="F40" s="8">
        <v>2</v>
      </c>
      <c r="G40" s="8">
        <v>3</v>
      </c>
      <c r="H40" s="8">
        <v>2</v>
      </c>
      <c r="I40" s="8">
        <v>1</v>
      </c>
      <c r="J40" s="8">
        <v>4</v>
      </c>
      <c r="K40" s="8"/>
      <c r="L40" s="8"/>
      <c r="M40" s="8">
        <f>SUM(B40:L40)</f>
        <v>22</v>
      </c>
      <c r="N40" s="9">
        <f>SUM(M40)/(M1)</f>
        <v>2.4444444444444446</v>
      </c>
    </row>
    <row r="41" spans="1:14" s="7" customFormat="1" ht="12.75">
      <c r="A41" s="7" t="s">
        <v>20</v>
      </c>
      <c r="B41" s="8">
        <v>0</v>
      </c>
      <c r="C41" s="8">
        <v>1</v>
      </c>
      <c r="D41" s="8">
        <v>2</v>
      </c>
      <c r="E41" s="8">
        <v>2</v>
      </c>
      <c r="F41" s="8">
        <v>1</v>
      </c>
      <c r="G41" s="8">
        <v>2</v>
      </c>
      <c r="H41" s="8">
        <v>1</v>
      </c>
      <c r="I41" s="8">
        <v>1</v>
      </c>
      <c r="J41" s="8">
        <v>2</v>
      </c>
      <c r="K41" s="8"/>
      <c r="L41" s="8"/>
      <c r="M41" s="8">
        <f>SUM(B41:L41)</f>
        <v>12</v>
      </c>
      <c r="N41" s="9">
        <f>SUM(M41)/(M1)</f>
        <v>1.3333333333333333</v>
      </c>
    </row>
    <row r="42" spans="1:14" s="7" customFormat="1" ht="12.75">
      <c r="A42" s="7" t="s">
        <v>21</v>
      </c>
      <c r="B42" s="10">
        <f aca="true" t="shared" si="11" ref="B42:N42">SUM(B41)/(B40)</f>
        <v>0</v>
      </c>
      <c r="C42" s="10">
        <f t="shared" si="11"/>
        <v>0.5</v>
      </c>
      <c r="D42" s="10">
        <f t="shared" si="11"/>
        <v>1</v>
      </c>
      <c r="E42" s="10">
        <f t="shared" si="11"/>
        <v>0.5</v>
      </c>
      <c r="F42" s="10">
        <f t="shared" si="11"/>
        <v>0.5</v>
      </c>
      <c r="G42" s="10">
        <f t="shared" si="11"/>
        <v>0.6666666666666666</v>
      </c>
      <c r="H42" s="10">
        <f t="shared" si="11"/>
        <v>0.5</v>
      </c>
      <c r="I42" s="10">
        <f t="shared" si="11"/>
        <v>1</v>
      </c>
      <c r="J42" s="10">
        <f t="shared" si="11"/>
        <v>0.5</v>
      </c>
      <c r="K42" s="10"/>
      <c r="L42" s="10"/>
      <c r="M42" s="10">
        <f t="shared" si="11"/>
        <v>0.5454545454545454</v>
      </c>
      <c r="N42" s="10">
        <f t="shared" si="11"/>
        <v>0.5454545454545454</v>
      </c>
    </row>
    <row r="43" spans="1:14" s="7" customFormat="1" ht="12.75">
      <c r="A43" s="7" t="s">
        <v>22</v>
      </c>
      <c r="B43" s="8">
        <f aca="true" t="shared" si="12" ref="B43:J43">SUM(B44)+(B49)</f>
        <v>48</v>
      </c>
      <c r="C43" s="8">
        <f t="shared" si="12"/>
        <v>59</v>
      </c>
      <c r="D43" s="8">
        <f t="shared" si="12"/>
        <v>45</v>
      </c>
      <c r="E43" s="8">
        <f t="shared" si="12"/>
        <v>46</v>
      </c>
      <c r="F43" s="8">
        <f t="shared" si="12"/>
        <v>48</v>
      </c>
      <c r="G43" s="8">
        <f t="shared" si="12"/>
        <v>43</v>
      </c>
      <c r="H43" s="8">
        <f t="shared" si="12"/>
        <v>43</v>
      </c>
      <c r="I43" s="8">
        <f t="shared" si="12"/>
        <v>35</v>
      </c>
      <c r="J43" s="8">
        <f t="shared" si="12"/>
        <v>44</v>
      </c>
      <c r="K43" s="8"/>
      <c r="L43" s="8"/>
      <c r="M43" s="8">
        <f aca="true" t="shared" si="13" ref="M43:M52">SUM(B43:L43)</f>
        <v>411</v>
      </c>
      <c r="N43" s="9">
        <f>SUM(M43)/(M1)</f>
        <v>45.666666666666664</v>
      </c>
    </row>
    <row r="44" spans="1:14" s="7" customFormat="1" ht="12.75">
      <c r="A44" s="7" t="s">
        <v>23</v>
      </c>
      <c r="B44" s="8">
        <v>30</v>
      </c>
      <c r="C44" s="8">
        <v>47</v>
      </c>
      <c r="D44" s="8">
        <v>31</v>
      </c>
      <c r="E44" s="8">
        <v>33</v>
      </c>
      <c r="F44" s="8">
        <v>19</v>
      </c>
      <c r="G44" s="8">
        <v>31</v>
      </c>
      <c r="H44" s="8">
        <v>20</v>
      </c>
      <c r="I44" s="8">
        <v>28</v>
      </c>
      <c r="J44" s="8">
        <v>40</v>
      </c>
      <c r="K44" s="8"/>
      <c r="L44" s="8"/>
      <c r="M44" s="8">
        <f t="shared" si="13"/>
        <v>279</v>
      </c>
      <c r="N44" s="9">
        <f>SUM(M44)/(M1)</f>
        <v>31</v>
      </c>
    </row>
    <row r="45" spans="1:14" s="7" customFormat="1" ht="12.75">
      <c r="A45" s="7" t="s">
        <v>24</v>
      </c>
      <c r="B45" s="8">
        <v>299</v>
      </c>
      <c r="C45" s="8">
        <v>246</v>
      </c>
      <c r="D45" s="8">
        <v>263</v>
      </c>
      <c r="E45" s="8">
        <v>130</v>
      </c>
      <c r="F45" s="8">
        <v>84</v>
      </c>
      <c r="G45" s="8">
        <v>170</v>
      </c>
      <c r="H45" s="8">
        <v>33</v>
      </c>
      <c r="I45" s="8">
        <v>200</v>
      </c>
      <c r="J45" s="8">
        <v>342</v>
      </c>
      <c r="K45" s="8"/>
      <c r="L45" s="8"/>
      <c r="M45" s="8">
        <f t="shared" si="13"/>
        <v>1767</v>
      </c>
      <c r="N45" s="9">
        <f>SUM(M45)/(M1)</f>
        <v>196.33333333333334</v>
      </c>
    </row>
    <row r="46" spans="1:14" s="7" customFormat="1" ht="12.75">
      <c r="A46" s="7" t="s">
        <v>25</v>
      </c>
      <c r="B46" s="8">
        <v>162</v>
      </c>
      <c r="C46" s="8">
        <v>86</v>
      </c>
      <c r="D46" s="8">
        <v>96</v>
      </c>
      <c r="E46" s="8">
        <v>84</v>
      </c>
      <c r="F46" s="8">
        <v>219</v>
      </c>
      <c r="G46" s="8">
        <v>110</v>
      </c>
      <c r="H46" s="8">
        <v>142</v>
      </c>
      <c r="I46" s="8">
        <v>147</v>
      </c>
      <c r="J46" s="8">
        <v>6</v>
      </c>
      <c r="K46" s="8"/>
      <c r="L46" s="8"/>
      <c r="M46" s="8">
        <f t="shared" si="13"/>
        <v>1052</v>
      </c>
      <c r="N46" s="9">
        <f>SUM(M46)/(M1)</f>
        <v>116.88888888888889</v>
      </c>
    </row>
    <row r="47" spans="1:14" s="7" customFormat="1" ht="12.75">
      <c r="A47" s="7" t="s">
        <v>26</v>
      </c>
      <c r="B47" s="8">
        <f aca="true" t="shared" si="14" ref="B47:J47">SUM(B45)+(B46)</f>
        <v>461</v>
      </c>
      <c r="C47" s="8">
        <f t="shared" si="14"/>
        <v>332</v>
      </c>
      <c r="D47" s="8">
        <f t="shared" si="14"/>
        <v>359</v>
      </c>
      <c r="E47" s="8">
        <f t="shared" si="14"/>
        <v>214</v>
      </c>
      <c r="F47" s="8">
        <f t="shared" si="14"/>
        <v>303</v>
      </c>
      <c r="G47" s="8">
        <f t="shared" si="14"/>
        <v>280</v>
      </c>
      <c r="H47" s="8">
        <f t="shared" si="14"/>
        <v>175</v>
      </c>
      <c r="I47" s="8">
        <f t="shared" si="14"/>
        <v>347</v>
      </c>
      <c r="J47" s="8">
        <f t="shared" si="14"/>
        <v>348</v>
      </c>
      <c r="K47" s="8"/>
      <c r="L47" s="8"/>
      <c r="M47" s="8">
        <f t="shared" si="13"/>
        <v>2819</v>
      </c>
      <c r="N47" s="9">
        <f>SUM(M47)/(M1)</f>
        <v>313.22222222222223</v>
      </c>
    </row>
    <row r="48" spans="1:14" s="7" customFormat="1" ht="12.75">
      <c r="A48" s="7" t="s">
        <v>27</v>
      </c>
      <c r="B48" s="8">
        <v>12</v>
      </c>
      <c r="C48" s="8">
        <v>5</v>
      </c>
      <c r="D48" s="8">
        <v>8</v>
      </c>
      <c r="E48" s="8">
        <v>6</v>
      </c>
      <c r="F48" s="8">
        <v>16</v>
      </c>
      <c r="G48" s="8">
        <v>9</v>
      </c>
      <c r="H48" s="8">
        <v>10</v>
      </c>
      <c r="I48" s="8">
        <v>7</v>
      </c>
      <c r="J48" s="8">
        <v>1</v>
      </c>
      <c r="K48" s="8"/>
      <c r="L48" s="8"/>
      <c r="M48" s="8">
        <f t="shared" si="13"/>
        <v>74</v>
      </c>
      <c r="N48" s="9">
        <f>SUM(M48)/(M1)</f>
        <v>8.222222222222221</v>
      </c>
    </row>
    <row r="49" spans="1:14" s="7" customFormat="1" ht="12.75">
      <c r="A49" s="7" t="s">
        <v>28</v>
      </c>
      <c r="B49" s="8">
        <v>18</v>
      </c>
      <c r="C49" s="8">
        <v>12</v>
      </c>
      <c r="D49" s="8">
        <v>14</v>
      </c>
      <c r="E49" s="8">
        <v>13</v>
      </c>
      <c r="F49" s="8">
        <v>29</v>
      </c>
      <c r="G49" s="8">
        <v>12</v>
      </c>
      <c r="H49" s="8">
        <v>23</v>
      </c>
      <c r="I49" s="8">
        <v>7</v>
      </c>
      <c r="J49" s="8">
        <v>4</v>
      </c>
      <c r="K49" s="8"/>
      <c r="L49" s="8"/>
      <c r="M49" s="8">
        <f t="shared" si="13"/>
        <v>132</v>
      </c>
      <c r="N49" s="9">
        <f>SUM(M49)/(M1)</f>
        <v>14.666666666666666</v>
      </c>
    </row>
    <row r="50" spans="1:14" s="7" customFormat="1" ht="12.75">
      <c r="A50" s="7" t="s">
        <v>29</v>
      </c>
      <c r="B50" s="8">
        <v>0</v>
      </c>
      <c r="C50" s="8">
        <v>0</v>
      </c>
      <c r="D50" s="8">
        <v>1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/>
      <c r="L50" s="8"/>
      <c r="M50" s="8">
        <f t="shared" si="13"/>
        <v>3</v>
      </c>
      <c r="N50" s="9">
        <f>SUM(M50)/(M1)</f>
        <v>0.3333333333333333</v>
      </c>
    </row>
    <row r="51" spans="1:14" s="7" customFormat="1" ht="12.75">
      <c r="A51" s="7" t="s">
        <v>30</v>
      </c>
      <c r="B51" s="8">
        <v>0</v>
      </c>
      <c r="C51" s="8">
        <v>3</v>
      </c>
      <c r="D51" s="8">
        <v>0</v>
      </c>
      <c r="E51" s="8">
        <v>3</v>
      </c>
      <c r="F51" s="8">
        <v>3</v>
      </c>
      <c r="G51" s="8">
        <v>2</v>
      </c>
      <c r="H51" s="8">
        <v>4</v>
      </c>
      <c r="I51" s="8">
        <v>2</v>
      </c>
      <c r="J51" s="8">
        <v>1</v>
      </c>
      <c r="K51" s="8"/>
      <c r="L51" s="8"/>
      <c r="M51" s="8">
        <f t="shared" si="13"/>
        <v>18</v>
      </c>
      <c r="N51" s="9">
        <f>SUM(M51)/(M1)</f>
        <v>2</v>
      </c>
    </row>
    <row r="52" spans="1:14" s="7" customFormat="1" ht="12.75">
      <c r="A52" s="7" t="s">
        <v>31</v>
      </c>
      <c r="B52" s="8">
        <v>0</v>
      </c>
      <c r="C52" s="8">
        <v>108</v>
      </c>
      <c r="D52" s="8">
        <v>0</v>
      </c>
      <c r="E52" s="8">
        <v>76</v>
      </c>
      <c r="F52" s="8">
        <v>97</v>
      </c>
      <c r="G52" s="8">
        <v>59</v>
      </c>
      <c r="H52" s="8">
        <v>84</v>
      </c>
      <c r="I52" s="8">
        <v>65</v>
      </c>
      <c r="J52" s="8">
        <v>37</v>
      </c>
      <c r="K52" s="8"/>
      <c r="L52" s="8"/>
      <c r="M52" s="8">
        <f t="shared" si="13"/>
        <v>526</v>
      </c>
      <c r="N52" s="9">
        <f>SUM(M52)/(M1)</f>
        <v>58.44444444444444</v>
      </c>
    </row>
    <row r="53" spans="1:14" s="7" customFormat="1" ht="12.75">
      <c r="A53" s="7" t="s">
        <v>32</v>
      </c>
      <c r="B53" s="9">
        <v>0</v>
      </c>
      <c r="C53" s="9">
        <f aca="true" t="shared" si="15" ref="C53:J53">SUM(C52/C51)</f>
        <v>36</v>
      </c>
      <c r="D53" s="9">
        <v>0</v>
      </c>
      <c r="E53" s="9">
        <f t="shared" si="15"/>
        <v>25.333333333333332</v>
      </c>
      <c r="F53" s="9">
        <f t="shared" si="15"/>
        <v>32.333333333333336</v>
      </c>
      <c r="G53" s="9">
        <f t="shared" si="15"/>
        <v>29.5</v>
      </c>
      <c r="H53" s="9">
        <f t="shared" si="15"/>
        <v>21</v>
      </c>
      <c r="I53" s="9">
        <f t="shared" si="15"/>
        <v>32.5</v>
      </c>
      <c r="J53" s="9">
        <f t="shared" si="15"/>
        <v>37</v>
      </c>
      <c r="K53" s="9"/>
      <c r="L53" s="9"/>
      <c r="M53" s="8"/>
      <c r="N53" s="9">
        <f>SUM(M52/M51)</f>
        <v>29.22222222222222</v>
      </c>
    </row>
    <row r="54" spans="1:14" s="7" customFormat="1" ht="12.75">
      <c r="A54" s="7" t="s">
        <v>33</v>
      </c>
      <c r="B54" s="8">
        <v>2</v>
      </c>
      <c r="C54" s="8">
        <v>0</v>
      </c>
      <c r="D54" s="8">
        <v>2</v>
      </c>
      <c r="E54" s="8">
        <v>1</v>
      </c>
      <c r="F54" s="8">
        <v>3</v>
      </c>
      <c r="G54" s="8">
        <v>1</v>
      </c>
      <c r="H54" s="8">
        <v>2</v>
      </c>
      <c r="I54" s="8">
        <v>1</v>
      </c>
      <c r="J54" s="8">
        <v>5</v>
      </c>
      <c r="K54" s="8"/>
      <c r="L54" s="8"/>
      <c r="M54" s="8">
        <f>SUM(B54:L54)</f>
        <v>17</v>
      </c>
      <c r="N54" s="9">
        <f>SUM(M54)/(M1)</f>
        <v>1.8888888888888888</v>
      </c>
    </row>
    <row r="55" spans="1:14" s="7" customFormat="1" ht="12.75">
      <c r="A55" s="7" t="s">
        <v>34</v>
      </c>
      <c r="B55" s="8">
        <v>1</v>
      </c>
      <c r="C55" s="8">
        <v>0</v>
      </c>
      <c r="D55" s="8">
        <v>1</v>
      </c>
      <c r="E55" s="8">
        <v>0</v>
      </c>
      <c r="F55" s="8">
        <v>2</v>
      </c>
      <c r="G55" s="8">
        <v>1</v>
      </c>
      <c r="H55" s="8">
        <v>2</v>
      </c>
      <c r="I55" s="8">
        <v>1</v>
      </c>
      <c r="J55" s="8">
        <v>2</v>
      </c>
      <c r="K55" s="8"/>
      <c r="L55" s="8"/>
      <c r="M55" s="8">
        <f>SUM(B55:L55)</f>
        <v>10</v>
      </c>
      <c r="N55" s="9">
        <f>SUM(M55)/(M1)</f>
        <v>1.1111111111111112</v>
      </c>
    </row>
    <row r="56" spans="1:14" s="7" customFormat="1" ht="12.75">
      <c r="A56" s="7" t="s">
        <v>35</v>
      </c>
      <c r="B56" s="8">
        <v>4</v>
      </c>
      <c r="C56" s="8">
        <v>4</v>
      </c>
      <c r="D56" s="8">
        <v>4</v>
      </c>
      <c r="E56" s="8">
        <v>4</v>
      </c>
      <c r="F56" s="8">
        <v>4</v>
      </c>
      <c r="G56" s="8">
        <v>4</v>
      </c>
      <c r="H56" s="8">
        <v>7</v>
      </c>
      <c r="I56" s="8">
        <v>2</v>
      </c>
      <c r="J56" s="8">
        <v>9</v>
      </c>
      <c r="K56" s="8"/>
      <c r="L56" s="8"/>
      <c r="M56" s="8">
        <f>SUM(B56:L56)</f>
        <v>42</v>
      </c>
      <c r="N56" s="9">
        <f>SUM(M56)/(M1)</f>
        <v>4.666666666666667</v>
      </c>
    </row>
    <row r="57" spans="1:14" s="7" customFormat="1" ht="12.75">
      <c r="A57" s="7" t="s">
        <v>36</v>
      </c>
      <c r="B57" s="8">
        <v>45</v>
      </c>
      <c r="C57" s="8">
        <v>37</v>
      </c>
      <c r="D57" s="8">
        <v>31</v>
      </c>
      <c r="E57" s="8">
        <v>30</v>
      </c>
      <c r="F57" s="8">
        <v>30</v>
      </c>
      <c r="G57" s="8">
        <v>35</v>
      </c>
      <c r="H57" s="8">
        <v>52</v>
      </c>
      <c r="I57" s="8">
        <v>20</v>
      </c>
      <c r="J57" s="8">
        <v>80</v>
      </c>
      <c r="K57" s="8"/>
      <c r="L57" s="8"/>
      <c r="M57" s="8">
        <f>SUM(B57:L57)</f>
        <v>360</v>
      </c>
      <c r="N57" s="9">
        <f>SUM(M57)/(M1)</f>
        <v>40</v>
      </c>
    </row>
    <row r="58" spans="1:14" s="7" customFormat="1" ht="13.5" thickBot="1">
      <c r="A58" s="33" t="s">
        <v>37</v>
      </c>
      <c r="B58" s="49" t="s">
        <v>387</v>
      </c>
      <c r="C58" s="49" t="s">
        <v>425</v>
      </c>
      <c r="D58" s="49" t="s">
        <v>443</v>
      </c>
      <c r="E58" s="49" t="s">
        <v>468</v>
      </c>
      <c r="F58" s="49" t="s">
        <v>483</v>
      </c>
      <c r="G58" s="49" t="s">
        <v>495</v>
      </c>
      <c r="H58" s="49" t="s">
        <v>506</v>
      </c>
      <c r="I58" s="49" t="s">
        <v>519</v>
      </c>
      <c r="J58" s="49" t="s">
        <v>531</v>
      </c>
      <c r="K58" s="49"/>
      <c r="L58" s="49"/>
      <c r="M58" s="49" t="s">
        <v>545</v>
      </c>
      <c r="N58" s="49" t="s">
        <v>546</v>
      </c>
    </row>
    <row r="59" spans="1:14" s="2" customFormat="1" ht="20.25" thickBot="1" thickTop="1">
      <c r="A59" s="2" t="s">
        <v>548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9</v>
      </c>
      <c r="N59" s="4" t="s">
        <v>0</v>
      </c>
    </row>
    <row r="60" spans="1:14" s="5" customFormat="1" ht="12.75" thickTop="1">
      <c r="A60" s="31" t="s">
        <v>38</v>
      </c>
      <c r="B60" s="32" t="s">
        <v>39</v>
      </c>
      <c r="C60" s="32" t="s">
        <v>40</v>
      </c>
      <c r="D60" s="32" t="s">
        <v>9</v>
      </c>
      <c r="E60" s="32" t="s">
        <v>41</v>
      </c>
      <c r="F60" s="32" t="s">
        <v>42</v>
      </c>
      <c r="G60" s="32"/>
      <c r="H60" s="32"/>
      <c r="I60" s="32"/>
      <c r="J60" s="32"/>
      <c r="K60" s="32"/>
      <c r="L60" s="32"/>
      <c r="M60" s="32"/>
      <c r="N60" s="32"/>
    </row>
    <row r="61" spans="1:14" s="26" customFormat="1" ht="12.75">
      <c r="A61" s="7" t="s">
        <v>392</v>
      </c>
      <c r="B61" s="8">
        <v>50</v>
      </c>
      <c r="C61" s="8">
        <v>373</v>
      </c>
      <c r="D61" s="27">
        <f aca="true" t="shared" si="16" ref="D61:D75">SUM(C61)/(B61)</f>
        <v>7.46</v>
      </c>
      <c r="E61" s="1" t="s">
        <v>396</v>
      </c>
      <c r="F61" s="25">
        <v>2</v>
      </c>
      <c r="G61" s="25"/>
      <c r="H61" s="25"/>
      <c r="I61" s="25"/>
      <c r="J61" s="25"/>
      <c r="K61" s="25"/>
      <c r="L61" s="25"/>
      <c r="M61" s="25"/>
      <c r="N61" s="25"/>
    </row>
    <row r="62" spans="1:14" s="26" customFormat="1" ht="12.75">
      <c r="A62" s="7" t="s">
        <v>389</v>
      </c>
      <c r="B62" s="8">
        <v>83</v>
      </c>
      <c r="C62" s="8">
        <v>289</v>
      </c>
      <c r="D62" s="27">
        <f t="shared" si="16"/>
        <v>3.4819277108433737</v>
      </c>
      <c r="E62" s="1" t="s">
        <v>469</v>
      </c>
      <c r="F62" s="25">
        <v>4</v>
      </c>
      <c r="G62" s="25"/>
      <c r="H62" s="25"/>
      <c r="I62" s="25"/>
      <c r="J62" s="25"/>
      <c r="K62" s="25"/>
      <c r="L62" s="25"/>
      <c r="M62" s="25"/>
      <c r="N62" s="25"/>
    </row>
    <row r="63" spans="1:14" s="26" customFormat="1" ht="12.75">
      <c r="A63" s="7" t="s">
        <v>388</v>
      </c>
      <c r="B63" s="8">
        <v>66</v>
      </c>
      <c r="C63" s="8">
        <v>212</v>
      </c>
      <c r="D63" s="27">
        <f t="shared" si="16"/>
        <v>3.212121212121212</v>
      </c>
      <c r="E63" s="1">
        <v>21</v>
      </c>
      <c r="F63" s="25">
        <v>0</v>
      </c>
      <c r="G63" s="25"/>
      <c r="H63" s="25"/>
      <c r="I63" s="25"/>
      <c r="J63" s="25"/>
      <c r="K63" s="25"/>
      <c r="L63" s="25"/>
      <c r="M63" s="25"/>
      <c r="N63" s="25"/>
    </row>
    <row r="64" spans="1:14" s="26" customFormat="1" ht="12.75">
      <c r="A64" s="7" t="s">
        <v>394</v>
      </c>
      <c r="B64" s="8">
        <v>36</v>
      </c>
      <c r="C64" s="8">
        <v>139</v>
      </c>
      <c r="D64" s="27">
        <f t="shared" si="16"/>
        <v>3.861111111111111</v>
      </c>
      <c r="E64" s="1">
        <v>51</v>
      </c>
      <c r="F64" s="25">
        <v>1</v>
      </c>
      <c r="G64" s="25"/>
      <c r="H64" s="25"/>
      <c r="I64" s="25"/>
      <c r="J64" s="25"/>
      <c r="K64" s="25"/>
      <c r="L64" s="25"/>
      <c r="M64" s="25"/>
      <c r="N64" s="25"/>
    </row>
    <row r="65" spans="1:14" s="26" customFormat="1" ht="12.75">
      <c r="A65" s="7" t="s">
        <v>390</v>
      </c>
      <c r="B65" s="8">
        <v>38</v>
      </c>
      <c r="C65" s="8">
        <v>62</v>
      </c>
      <c r="D65" s="27">
        <f t="shared" si="16"/>
        <v>1.631578947368421</v>
      </c>
      <c r="E65" s="1">
        <v>7</v>
      </c>
      <c r="F65" s="25">
        <v>1</v>
      </c>
      <c r="G65" s="25"/>
      <c r="H65" s="25"/>
      <c r="I65" s="25"/>
      <c r="J65" s="25"/>
      <c r="K65" s="25"/>
      <c r="L65" s="25"/>
      <c r="M65" s="25"/>
      <c r="N65" s="25"/>
    </row>
    <row r="66" spans="1:14" s="26" customFormat="1" ht="12.75">
      <c r="A66" s="7" t="s">
        <v>395</v>
      </c>
      <c r="B66" s="8">
        <v>17</v>
      </c>
      <c r="C66" s="8">
        <v>32</v>
      </c>
      <c r="D66" s="27">
        <f t="shared" si="16"/>
        <v>1.8823529411764706</v>
      </c>
      <c r="E66" s="1">
        <v>8</v>
      </c>
      <c r="F66" s="25">
        <v>0</v>
      </c>
      <c r="G66" s="25"/>
      <c r="H66" s="25"/>
      <c r="I66" s="25"/>
      <c r="J66" s="25"/>
      <c r="K66" s="25"/>
      <c r="L66" s="25"/>
      <c r="M66" s="25"/>
      <c r="N66" s="25"/>
    </row>
    <row r="67" spans="1:14" s="26" customFormat="1" ht="12.75">
      <c r="A67" s="7" t="s">
        <v>393</v>
      </c>
      <c r="B67" s="8">
        <v>11</v>
      </c>
      <c r="C67" s="8">
        <v>27</v>
      </c>
      <c r="D67" s="27">
        <f t="shared" si="16"/>
        <v>2.4545454545454546</v>
      </c>
      <c r="E67" s="1">
        <v>7</v>
      </c>
      <c r="F67" s="25">
        <v>0</v>
      </c>
      <c r="G67" s="25"/>
      <c r="H67" s="25"/>
      <c r="I67" s="25"/>
      <c r="J67" s="25"/>
      <c r="K67" s="25"/>
      <c r="L67" s="25"/>
      <c r="M67" s="25"/>
      <c r="N67" s="25"/>
    </row>
    <row r="68" spans="1:14" s="26" customFormat="1" ht="12.75">
      <c r="A68" s="7" t="s">
        <v>496</v>
      </c>
      <c r="B68" s="8">
        <v>2</v>
      </c>
      <c r="C68" s="8">
        <v>20</v>
      </c>
      <c r="D68" s="27">
        <f t="shared" si="16"/>
        <v>10</v>
      </c>
      <c r="E68" s="1">
        <v>13</v>
      </c>
      <c r="F68" s="25">
        <v>0</v>
      </c>
      <c r="G68" s="25"/>
      <c r="H68" s="25"/>
      <c r="I68" s="25"/>
      <c r="J68" s="25"/>
      <c r="K68" s="25"/>
      <c r="L68" s="25"/>
      <c r="M68" s="25"/>
      <c r="N68" s="25"/>
    </row>
    <row r="69" spans="1:14" s="26" customFormat="1" ht="12.75">
      <c r="A69" s="7" t="s">
        <v>497</v>
      </c>
      <c r="B69" s="8">
        <v>5</v>
      </c>
      <c r="C69" s="8">
        <v>15</v>
      </c>
      <c r="D69" s="27">
        <f t="shared" si="16"/>
        <v>3</v>
      </c>
      <c r="E69" s="1">
        <v>7</v>
      </c>
      <c r="F69" s="25">
        <v>0</v>
      </c>
      <c r="G69" s="25"/>
      <c r="H69" s="25"/>
      <c r="I69" s="25"/>
      <c r="J69" s="25"/>
      <c r="K69" s="25"/>
      <c r="L69" s="25"/>
      <c r="M69" s="25"/>
      <c r="N69" s="25"/>
    </row>
    <row r="70" spans="1:14" s="26" customFormat="1" ht="12.75">
      <c r="A70" s="7" t="s">
        <v>391</v>
      </c>
      <c r="B70" s="8">
        <v>10</v>
      </c>
      <c r="C70" s="8">
        <v>12</v>
      </c>
      <c r="D70" s="27">
        <f t="shared" si="16"/>
        <v>1.2</v>
      </c>
      <c r="E70" s="1">
        <v>4</v>
      </c>
      <c r="F70" s="25">
        <v>0</v>
      </c>
      <c r="G70" s="25"/>
      <c r="H70" s="25"/>
      <c r="I70" s="25"/>
      <c r="J70" s="25"/>
      <c r="K70" s="25"/>
      <c r="L70" s="25"/>
      <c r="M70" s="25"/>
      <c r="N70" s="25"/>
    </row>
    <row r="71" spans="1:14" s="26" customFormat="1" ht="12.75">
      <c r="A71" s="7" t="s">
        <v>499</v>
      </c>
      <c r="B71" s="8">
        <v>1</v>
      </c>
      <c r="C71" s="8">
        <v>6</v>
      </c>
      <c r="D71" s="27">
        <f t="shared" si="16"/>
        <v>6</v>
      </c>
      <c r="E71" s="1">
        <v>6</v>
      </c>
      <c r="F71" s="25">
        <v>0</v>
      </c>
      <c r="G71" s="25"/>
      <c r="H71" s="25"/>
      <c r="I71" s="25"/>
      <c r="J71" s="25"/>
      <c r="K71" s="25"/>
      <c r="L71" s="25"/>
      <c r="M71" s="25"/>
      <c r="N71" s="25"/>
    </row>
    <row r="72" spans="1:14" s="26" customFormat="1" ht="12.75">
      <c r="A72" s="7" t="s">
        <v>485</v>
      </c>
      <c r="B72" s="8">
        <v>1</v>
      </c>
      <c r="C72" s="8">
        <v>1</v>
      </c>
      <c r="D72" s="27">
        <f t="shared" si="16"/>
        <v>1</v>
      </c>
      <c r="E72" s="1">
        <v>1</v>
      </c>
      <c r="F72" s="25">
        <v>0</v>
      </c>
      <c r="G72" s="25"/>
      <c r="H72" s="25"/>
      <c r="I72" s="25"/>
      <c r="J72" s="25"/>
      <c r="K72" s="25"/>
      <c r="L72" s="25"/>
      <c r="M72" s="25"/>
      <c r="N72" s="25"/>
    </row>
    <row r="73" spans="1:14" s="26" customFormat="1" ht="12.75">
      <c r="A73" s="7" t="s">
        <v>400</v>
      </c>
      <c r="B73" s="8">
        <v>2</v>
      </c>
      <c r="C73" s="8">
        <v>1</v>
      </c>
      <c r="D73" s="27">
        <f t="shared" si="16"/>
        <v>0.5</v>
      </c>
      <c r="E73" s="1">
        <v>5</v>
      </c>
      <c r="F73" s="25">
        <v>0</v>
      </c>
      <c r="G73" s="25"/>
      <c r="H73" s="25"/>
      <c r="I73" s="25"/>
      <c r="J73" s="25"/>
      <c r="K73" s="25"/>
      <c r="L73" s="25"/>
      <c r="M73" s="25"/>
      <c r="N73" s="25"/>
    </row>
    <row r="74" spans="1:14" s="26" customFormat="1" ht="12.75">
      <c r="A74" s="7" t="s">
        <v>408</v>
      </c>
      <c r="B74" s="8">
        <v>1</v>
      </c>
      <c r="C74" s="8">
        <v>-2</v>
      </c>
      <c r="D74" s="27">
        <f t="shared" si="16"/>
        <v>-2</v>
      </c>
      <c r="E74" s="1" t="s">
        <v>95</v>
      </c>
      <c r="F74" s="25">
        <v>0</v>
      </c>
      <c r="G74" s="25"/>
      <c r="H74" s="25"/>
      <c r="I74" s="25"/>
      <c r="J74" s="25"/>
      <c r="K74" s="25"/>
      <c r="L74" s="25"/>
      <c r="M74" s="25"/>
      <c r="N74" s="25"/>
    </row>
    <row r="75" spans="1:14" s="26" customFormat="1" ht="12.75">
      <c r="A75" s="7" t="s">
        <v>410</v>
      </c>
      <c r="B75" s="8">
        <v>1</v>
      </c>
      <c r="C75" s="8">
        <v>-2</v>
      </c>
      <c r="D75" s="27">
        <f t="shared" si="16"/>
        <v>-2</v>
      </c>
      <c r="E75" s="1" t="s">
        <v>95</v>
      </c>
      <c r="F75" s="25">
        <v>0</v>
      </c>
      <c r="G75" s="25"/>
      <c r="H75" s="25"/>
      <c r="I75" s="25"/>
      <c r="J75" s="25"/>
      <c r="K75" s="25"/>
      <c r="L75" s="25"/>
      <c r="M75" s="25"/>
      <c r="N75" s="25"/>
    </row>
    <row r="76" spans="1:14" s="26" customFormat="1" ht="12.75">
      <c r="A76" t="s">
        <v>89</v>
      </c>
      <c r="B76" s="25">
        <v>8</v>
      </c>
      <c r="C76" s="25">
        <v>-66</v>
      </c>
      <c r="D76" s="9"/>
      <c r="E76" s="1"/>
      <c r="F76" s="25"/>
      <c r="G76" s="25"/>
      <c r="H76" s="25"/>
      <c r="I76" s="25"/>
      <c r="J76" s="25"/>
      <c r="K76" s="25"/>
      <c r="L76" s="25"/>
      <c r="M76" s="25"/>
      <c r="N76" s="25"/>
    </row>
    <row r="77" spans="1:14" s="5" customFormat="1" ht="12">
      <c r="A77" s="5" t="s">
        <v>8</v>
      </c>
      <c r="B77" s="6">
        <f>SUM(B61:B76)</f>
        <v>332</v>
      </c>
      <c r="C77" s="6">
        <f>SUM(C61:C76)</f>
        <v>1119</v>
      </c>
      <c r="D77" s="15">
        <f>SUM(C77)/(B77)</f>
        <v>3.3704819277108435</v>
      </c>
      <c r="E77" s="6" t="s">
        <v>396</v>
      </c>
      <c r="F77" s="6">
        <f>SUM(F61:F76)</f>
        <v>8</v>
      </c>
      <c r="G77" s="6"/>
      <c r="H77" s="6"/>
      <c r="I77" s="6"/>
      <c r="J77" s="6"/>
      <c r="K77" s="6"/>
      <c r="L77" s="6"/>
      <c r="M77" s="6"/>
      <c r="N77" s="6"/>
    </row>
    <row r="78" spans="1:14" s="5" customFormat="1" ht="12.75" thickBot="1">
      <c r="A78" s="5" t="s">
        <v>11</v>
      </c>
      <c r="B78" s="6">
        <f>M44</f>
        <v>279</v>
      </c>
      <c r="C78" s="6">
        <f>(M45)</f>
        <v>1767</v>
      </c>
      <c r="D78" s="15">
        <f>SUM(C78)/(B78)</f>
        <v>6.333333333333333</v>
      </c>
      <c r="E78" s="6" t="s">
        <v>396</v>
      </c>
      <c r="F78" s="6">
        <v>24</v>
      </c>
      <c r="G78" s="6"/>
      <c r="H78" s="6"/>
      <c r="I78" s="6"/>
      <c r="J78" s="6"/>
      <c r="K78" s="6"/>
      <c r="L78" s="6"/>
      <c r="M78" s="6"/>
      <c r="N78" s="6"/>
    </row>
    <row r="79" spans="1:14" s="5" customFormat="1" ht="12.75" thickTop="1">
      <c r="A79" s="31" t="s">
        <v>43</v>
      </c>
      <c r="B79" s="32" t="s">
        <v>44</v>
      </c>
      <c r="C79" s="32" t="s">
        <v>39</v>
      </c>
      <c r="D79" s="32" t="s">
        <v>45</v>
      </c>
      <c r="E79" s="32" t="s">
        <v>46</v>
      </c>
      <c r="F79" s="32" t="s">
        <v>40</v>
      </c>
      <c r="G79" s="32" t="s">
        <v>47</v>
      </c>
      <c r="H79" s="32" t="s">
        <v>42</v>
      </c>
      <c r="I79" s="32" t="s">
        <v>41</v>
      </c>
      <c r="J79" s="6"/>
      <c r="K79" s="6"/>
      <c r="L79" s="6"/>
      <c r="M79" s="6"/>
      <c r="N79" s="6"/>
    </row>
    <row r="80" spans="1:14" s="7" customFormat="1" ht="12.75">
      <c r="A80" s="7" t="s">
        <v>389</v>
      </c>
      <c r="B80" s="8">
        <v>28</v>
      </c>
      <c r="C80" s="8">
        <v>67</v>
      </c>
      <c r="D80" s="8">
        <v>6</v>
      </c>
      <c r="E80" s="10">
        <f>SUM(B80)/(C80)</f>
        <v>0.417910447761194</v>
      </c>
      <c r="F80" s="8">
        <v>238</v>
      </c>
      <c r="G80" s="16">
        <f>SUM(F80)/(C80)</f>
        <v>3.5522388059701493</v>
      </c>
      <c r="H80" s="8">
        <v>1</v>
      </c>
      <c r="I80" s="1" t="s">
        <v>470</v>
      </c>
      <c r="J80" s="8"/>
      <c r="K80" s="8"/>
      <c r="L80" s="8"/>
      <c r="M80" s="8"/>
      <c r="N80" s="8"/>
    </row>
    <row r="81" spans="1:14" s="7" customFormat="1" ht="12.75">
      <c r="A81" s="7" t="s">
        <v>391</v>
      </c>
      <c r="B81" s="8">
        <v>5</v>
      </c>
      <c r="C81" s="8">
        <v>10</v>
      </c>
      <c r="D81" s="8">
        <v>0</v>
      </c>
      <c r="E81" s="10">
        <f>SUM(B81)/(C81)</f>
        <v>0.5</v>
      </c>
      <c r="F81" s="8">
        <v>71</v>
      </c>
      <c r="G81" s="16">
        <f>SUM(F81)/(C81)</f>
        <v>7.1</v>
      </c>
      <c r="H81" s="8">
        <v>1</v>
      </c>
      <c r="I81" s="1">
        <v>21</v>
      </c>
      <c r="J81" s="8"/>
      <c r="K81" s="8"/>
      <c r="L81" s="8"/>
      <c r="M81" s="8"/>
      <c r="N81" s="8"/>
    </row>
    <row r="82" spans="1:14" s="7" customFormat="1" ht="12.75">
      <c r="A82" s="50" t="s">
        <v>100</v>
      </c>
      <c r="B82" s="8">
        <v>0</v>
      </c>
      <c r="C82" s="8">
        <v>1</v>
      </c>
      <c r="D82" s="8"/>
      <c r="E82" s="10"/>
      <c r="F82" s="8"/>
      <c r="G82" s="16"/>
      <c r="H82" s="8"/>
      <c r="I82" s="1"/>
      <c r="J82" s="8"/>
      <c r="K82" s="8"/>
      <c r="L82" s="8"/>
      <c r="M82" s="8"/>
      <c r="N82" s="8"/>
    </row>
    <row r="83" spans="1:14" s="5" customFormat="1" ht="12">
      <c r="A83" s="5" t="s">
        <v>8</v>
      </c>
      <c r="B83" s="6">
        <f>SUM(B80:B82)</f>
        <v>33</v>
      </c>
      <c r="C83" s="6">
        <f>SUM(C80:C82)</f>
        <v>78</v>
      </c>
      <c r="D83" s="6">
        <f>SUM(D80:D82)</f>
        <v>6</v>
      </c>
      <c r="E83" s="17">
        <f>SUM(B83)/(C83)</f>
        <v>0.4230769230769231</v>
      </c>
      <c r="F83" s="6">
        <f>SUM(F80:F82)</f>
        <v>309</v>
      </c>
      <c r="G83" s="18">
        <f>SUM(F83)/(C83)</f>
        <v>3.9615384615384617</v>
      </c>
      <c r="H83" s="6">
        <f>SUM(H80:H82)</f>
        <v>2</v>
      </c>
      <c r="I83" s="6" t="s">
        <v>470</v>
      </c>
      <c r="J83" s="6"/>
      <c r="K83" s="6"/>
      <c r="L83" s="6"/>
      <c r="M83" s="6"/>
      <c r="N83" s="6"/>
    </row>
    <row r="84" spans="1:14" s="5" customFormat="1" ht="12.75" thickBot="1">
      <c r="A84" s="5" t="s">
        <v>11</v>
      </c>
      <c r="B84" s="6">
        <f>M48</f>
        <v>74</v>
      </c>
      <c r="C84" s="6">
        <f>M49</f>
        <v>132</v>
      </c>
      <c r="D84" s="6">
        <f>M50</f>
        <v>3</v>
      </c>
      <c r="E84" s="17">
        <f>SUM(B84)/(C84)</f>
        <v>0.5606060606060606</v>
      </c>
      <c r="F84" s="6">
        <f>M46</f>
        <v>1052</v>
      </c>
      <c r="G84" s="18">
        <f>SUM(F84)/(C84)</f>
        <v>7.96969696969697</v>
      </c>
      <c r="H84" s="6">
        <v>13</v>
      </c>
      <c r="I84" s="6" t="s">
        <v>486</v>
      </c>
      <c r="J84" s="6"/>
      <c r="K84" s="6"/>
      <c r="L84" s="6"/>
      <c r="M84" s="6"/>
      <c r="N84" s="6"/>
    </row>
    <row r="85" spans="1:14" s="5" customFormat="1" ht="12.75" thickTop="1">
      <c r="A85" s="31" t="s">
        <v>48</v>
      </c>
      <c r="B85" s="32" t="s">
        <v>49</v>
      </c>
      <c r="C85" s="32" t="s">
        <v>40</v>
      </c>
      <c r="D85" s="32" t="s">
        <v>9</v>
      </c>
      <c r="E85" s="32" t="s">
        <v>41</v>
      </c>
      <c r="F85" s="32" t="s">
        <v>42</v>
      </c>
      <c r="G85" s="32"/>
      <c r="H85" s="32"/>
      <c r="I85" s="32"/>
      <c r="J85" s="6"/>
      <c r="K85" s="6"/>
      <c r="L85" s="6"/>
      <c r="M85" s="6"/>
      <c r="N85" s="6"/>
    </row>
    <row r="86" spans="1:14" s="7" customFormat="1" ht="12.75">
      <c r="A86" s="43" t="s">
        <v>392</v>
      </c>
      <c r="B86" s="8">
        <v>8</v>
      </c>
      <c r="C86" s="8">
        <v>104</v>
      </c>
      <c r="D86" s="9">
        <f aca="true" t="shared" si="17" ref="D86:D96">SUM(C86)/(B86)</f>
        <v>13</v>
      </c>
      <c r="E86" s="1" t="s">
        <v>470</v>
      </c>
      <c r="F86" s="8">
        <v>1</v>
      </c>
      <c r="G86" s="8"/>
      <c r="H86" s="8"/>
      <c r="I86" s="8"/>
      <c r="J86" s="8"/>
      <c r="K86" s="8"/>
      <c r="L86" s="8"/>
      <c r="M86" s="8"/>
      <c r="N86" s="8"/>
    </row>
    <row r="87" spans="1:14" s="7" customFormat="1" ht="12.75">
      <c r="A87" s="43" t="s">
        <v>400</v>
      </c>
      <c r="B87" s="8">
        <v>8</v>
      </c>
      <c r="C87" s="8">
        <v>48</v>
      </c>
      <c r="D87" s="9">
        <f t="shared" si="17"/>
        <v>6</v>
      </c>
      <c r="E87" s="1">
        <v>12</v>
      </c>
      <c r="F87" s="8">
        <v>0</v>
      </c>
      <c r="G87" s="8"/>
      <c r="H87" s="8"/>
      <c r="I87" s="8"/>
      <c r="J87" s="8"/>
      <c r="K87" s="8"/>
      <c r="L87" s="8"/>
      <c r="M87" s="8"/>
      <c r="N87" s="8"/>
    </row>
    <row r="88" spans="1:14" s="7" customFormat="1" ht="12.75">
      <c r="A88" s="43" t="s">
        <v>388</v>
      </c>
      <c r="B88" s="8">
        <v>5</v>
      </c>
      <c r="C88" s="8">
        <v>10</v>
      </c>
      <c r="D88" s="9">
        <f t="shared" si="17"/>
        <v>2</v>
      </c>
      <c r="E88" s="1">
        <v>5</v>
      </c>
      <c r="F88" s="8">
        <v>0</v>
      </c>
      <c r="G88" s="8"/>
      <c r="H88" s="8"/>
      <c r="I88" s="8"/>
      <c r="J88" s="8"/>
      <c r="K88" s="8"/>
      <c r="L88" s="8"/>
      <c r="M88" s="8"/>
      <c r="N88" s="8"/>
    </row>
    <row r="89" spans="1:14" s="7" customFormat="1" ht="12.75">
      <c r="A89" s="43" t="s">
        <v>410</v>
      </c>
      <c r="B89" s="8">
        <v>3</v>
      </c>
      <c r="C89" s="8">
        <v>36</v>
      </c>
      <c r="D89" s="9">
        <f t="shared" si="17"/>
        <v>12</v>
      </c>
      <c r="E89" s="1">
        <v>17</v>
      </c>
      <c r="F89" s="8">
        <v>0</v>
      </c>
      <c r="G89" s="8"/>
      <c r="H89" s="8"/>
      <c r="I89" s="8"/>
      <c r="J89" s="8"/>
      <c r="K89" s="8"/>
      <c r="L89" s="8"/>
      <c r="M89" s="8"/>
      <c r="N89" s="8"/>
    </row>
    <row r="90" spans="1:14" s="7" customFormat="1" ht="12.75">
      <c r="A90" s="43" t="s">
        <v>393</v>
      </c>
      <c r="B90" s="8">
        <v>3</v>
      </c>
      <c r="C90" s="8">
        <v>20</v>
      </c>
      <c r="D90" s="9">
        <f t="shared" si="17"/>
        <v>6.666666666666667</v>
      </c>
      <c r="E90" s="1">
        <v>7</v>
      </c>
      <c r="F90" s="8">
        <v>0</v>
      </c>
      <c r="G90" s="8"/>
      <c r="H90" s="8"/>
      <c r="I90" s="8"/>
      <c r="J90" s="8"/>
      <c r="K90" s="8"/>
      <c r="L90" s="8"/>
      <c r="M90" s="8"/>
      <c r="N90" s="8"/>
    </row>
    <row r="91" spans="1:14" s="7" customFormat="1" ht="12.75">
      <c r="A91" s="43" t="s">
        <v>408</v>
      </c>
      <c r="B91" s="8">
        <v>2</v>
      </c>
      <c r="C91" s="8">
        <v>43</v>
      </c>
      <c r="D91" s="9">
        <f t="shared" si="17"/>
        <v>21.5</v>
      </c>
      <c r="E91" s="1">
        <v>24</v>
      </c>
      <c r="F91" s="8">
        <v>0</v>
      </c>
      <c r="G91" s="8"/>
      <c r="H91" s="8"/>
      <c r="I91" s="8"/>
      <c r="J91" s="8"/>
      <c r="K91" s="8"/>
      <c r="L91" s="8"/>
      <c r="M91" s="8"/>
      <c r="N91" s="8"/>
    </row>
    <row r="92" spans="1:14" s="7" customFormat="1" ht="12.75">
      <c r="A92" s="43" t="s">
        <v>395</v>
      </c>
      <c r="B92" s="8">
        <v>2</v>
      </c>
      <c r="C92" s="8">
        <v>36</v>
      </c>
      <c r="D92" s="9">
        <f t="shared" si="17"/>
        <v>18</v>
      </c>
      <c r="E92" s="1">
        <v>21</v>
      </c>
      <c r="F92" s="8">
        <v>1</v>
      </c>
      <c r="G92" s="8"/>
      <c r="H92" s="8"/>
      <c r="I92" s="8"/>
      <c r="J92" s="8"/>
      <c r="K92" s="8"/>
      <c r="L92" s="8"/>
      <c r="M92" s="8"/>
      <c r="N92" s="8"/>
    </row>
    <row r="93" spans="1:14" s="7" customFormat="1" ht="12.75">
      <c r="A93" s="43" t="s">
        <v>391</v>
      </c>
      <c r="B93" s="8">
        <v>1</v>
      </c>
      <c r="C93" s="8">
        <v>10</v>
      </c>
      <c r="D93" s="9">
        <f t="shared" si="17"/>
        <v>10</v>
      </c>
      <c r="E93" s="1">
        <v>10</v>
      </c>
      <c r="F93" s="8">
        <v>0</v>
      </c>
      <c r="G93" s="8"/>
      <c r="H93" s="8"/>
      <c r="I93" s="8"/>
      <c r="J93" s="8"/>
      <c r="K93" s="8"/>
      <c r="L93" s="8"/>
      <c r="M93" s="8"/>
      <c r="N93" s="8"/>
    </row>
    <row r="94" spans="1:14" s="7" customFormat="1" ht="12.75">
      <c r="A94" s="43" t="s">
        <v>390</v>
      </c>
      <c r="B94" s="8">
        <v>1</v>
      </c>
      <c r="C94" s="8">
        <v>2</v>
      </c>
      <c r="D94" s="9">
        <f t="shared" si="17"/>
        <v>2</v>
      </c>
      <c r="E94" s="1">
        <v>2</v>
      </c>
      <c r="F94" s="8">
        <v>0</v>
      </c>
      <c r="G94" s="8"/>
      <c r="H94" s="8"/>
      <c r="I94" s="8"/>
      <c r="J94" s="8"/>
      <c r="K94" s="8"/>
      <c r="L94" s="8"/>
      <c r="M94" s="8"/>
      <c r="N94" s="8"/>
    </row>
    <row r="95" spans="1:14" s="5" customFormat="1" ht="12">
      <c r="A95" s="5" t="s">
        <v>8</v>
      </c>
      <c r="B95" s="6">
        <f>SUM(B86:B94)</f>
        <v>33</v>
      </c>
      <c r="C95" s="6">
        <f>SUM(C86:C94)</f>
        <v>309</v>
      </c>
      <c r="D95" s="15">
        <f t="shared" si="17"/>
        <v>9.363636363636363</v>
      </c>
      <c r="E95" s="6" t="s">
        <v>470</v>
      </c>
      <c r="F95" s="6">
        <f>SUM(F86:F94)</f>
        <v>2</v>
      </c>
      <c r="G95" s="6"/>
      <c r="H95" s="6"/>
      <c r="I95" s="6"/>
      <c r="J95" s="6"/>
      <c r="K95" s="6"/>
      <c r="L95" s="6"/>
      <c r="M95" s="6"/>
      <c r="N95" s="6"/>
    </row>
    <row r="96" spans="1:14" s="5" customFormat="1" ht="12.75" thickBot="1">
      <c r="A96" s="5" t="s">
        <v>11</v>
      </c>
      <c r="B96" s="6">
        <f>M48</f>
        <v>74</v>
      </c>
      <c r="C96" s="6">
        <f>M46</f>
        <v>1052</v>
      </c>
      <c r="D96" s="15">
        <f t="shared" si="17"/>
        <v>14.216216216216216</v>
      </c>
      <c r="E96" s="6" t="str">
        <f>I84</f>
        <v>t60</v>
      </c>
      <c r="F96" s="6">
        <f>H84</f>
        <v>13</v>
      </c>
      <c r="G96" s="6"/>
      <c r="H96" s="6"/>
      <c r="I96" s="6"/>
      <c r="J96" s="6"/>
      <c r="K96" s="6"/>
      <c r="L96" s="6"/>
      <c r="M96" s="6"/>
      <c r="N96" s="6"/>
    </row>
    <row r="97" spans="1:14" s="5" customFormat="1" ht="12.75" thickTop="1">
      <c r="A97" s="31"/>
      <c r="B97" s="32" t="s">
        <v>42</v>
      </c>
      <c r="C97" s="32" t="s">
        <v>42</v>
      </c>
      <c r="D97" s="32" t="s">
        <v>42</v>
      </c>
      <c r="E97" s="32"/>
      <c r="F97" s="32"/>
      <c r="G97" s="32"/>
      <c r="H97" s="32"/>
      <c r="I97" s="32"/>
      <c r="J97" s="6"/>
      <c r="K97" s="6"/>
      <c r="L97" s="6"/>
      <c r="M97" s="6"/>
      <c r="N97" s="6"/>
    </row>
    <row r="98" spans="1:14" s="5" customFormat="1" ht="12">
      <c r="A98" s="5" t="s">
        <v>50</v>
      </c>
      <c r="B98" s="6" t="s">
        <v>51</v>
      </c>
      <c r="C98" s="6" t="s">
        <v>49</v>
      </c>
      <c r="D98" s="6" t="s">
        <v>97</v>
      </c>
      <c r="E98" s="6" t="s">
        <v>53</v>
      </c>
      <c r="F98" s="6" t="s">
        <v>54</v>
      </c>
      <c r="G98" s="6" t="s">
        <v>55</v>
      </c>
      <c r="H98" s="6" t="s">
        <v>56</v>
      </c>
      <c r="I98" s="6" t="s">
        <v>57</v>
      </c>
      <c r="J98" s="6"/>
      <c r="K98" s="6"/>
      <c r="L98" s="6"/>
      <c r="M98" s="6"/>
      <c r="N98" s="6"/>
    </row>
    <row r="99" spans="1:14" s="7" customFormat="1" ht="12.75">
      <c r="A99" s="7" t="s">
        <v>389</v>
      </c>
      <c r="B99" s="8">
        <v>2</v>
      </c>
      <c r="C99" s="8">
        <v>2</v>
      </c>
      <c r="D99" s="8">
        <v>0</v>
      </c>
      <c r="E99" s="8">
        <v>0</v>
      </c>
      <c r="F99" s="8">
        <v>1</v>
      </c>
      <c r="G99" s="8">
        <v>0</v>
      </c>
      <c r="H99" s="8">
        <v>0</v>
      </c>
      <c r="I99" s="8">
        <f aca="true" t="shared" si="18" ref="I99:I107">SUM(B99*6)+(C99*6)+(D99*6)+(E99)+(F99*2)+(G99*3)+(H99*2)</f>
        <v>26</v>
      </c>
      <c r="J99" s="8"/>
      <c r="K99" s="8"/>
      <c r="L99" s="8"/>
      <c r="M99" s="8"/>
      <c r="N99" s="8"/>
    </row>
    <row r="100" spans="1:14" s="7" customFormat="1" ht="12.75">
      <c r="A100" s="7" t="s">
        <v>392</v>
      </c>
      <c r="B100" s="8">
        <v>2</v>
      </c>
      <c r="C100" s="8">
        <v>1</v>
      </c>
      <c r="D100" s="8">
        <v>1</v>
      </c>
      <c r="E100" s="8">
        <v>0</v>
      </c>
      <c r="F100" s="8">
        <v>1</v>
      </c>
      <c r="G100" s="8">
        <v>0</v>
      </c>
      <c r="H100" s="8">
        <v>0</v>
      </c>
      <c r="I100" s="8">
        <f t="shared" si="18"/>
        <v>26</v>
      </c>
      <c r="J100" s="8"/>
      <c r="K100" s="8"/>
      <c r="L100" s="8"/>
      <c r="M100" s="8"/>
      <c r="N100" s="8"/>
    </row>
    <row r="101" spans="1:14" s="7" customFormat="1" ht="12.75">
      <c r="A101" s="7" t="s">
        <v>394</v>
      </c>
      <c r="B101" s="8">
        <v>1</v>
      </c>
      <c r="C101" s="8">
        <v>0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f t="shared" si="18"/>
        <v>12</v>
      </c>
      <c r="J101" s="8"/>
      <c r="K101" s="8"/>
      <c r="L101" s="8"/>
      <c r="M101" s="8"/>
      <c r="N101" s="8"/>
    </row>
    <row r="102" spans="1:14" s="7" customFormat="1" ht="12.75">
      <c r="A102" s="7" t="s">
        <v>473</v>
      </c>
      <c r="B102" s="8">
        <v>0</v>
      </c>
      <c r="C102" s="8">
        <v>0</v>
      </c>
      <c r="D102" s="8">
        <v>0</v>
      </c>
      <c r="E102" s="8">
        <v>5</v>
      </c>
      <c r="F102" s="8">
        <v>0</v>
      </c>
      <c r="G102" s="8">
        <v>2</v>
      </c>
      <c r="H102" s="8">
        <v>0</v>
      </c>
      <c r="I102" s="8">
        <f t="shared" si="18"/>
        <v>11</v>
      </c>
      <c r="J102" s="8"/>
      <c r="K102" s="8"/>
      <c r="L102" s="8"/>
      <c r="M102" s="8"/>
      <c r="N102" s="8"/>
    </row>
    <row r="103" spans="1:14" s="7" customFormat="1" ht="12.75">
      <c r="A103" s="7" t="s">
        <v>390</v>
      </c>
      <c r="B103" s="8">
        <v>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f t="shared" si="18"/>
        <v>6</v>
      </c>
      <c r="J103" s="8"/>
      <c r="K103" s="8"/>
      <c r="L103" s="8"/>
      <c r="M103" s="8"/>
      <c r="N103" s="8"/>
    </row>
    <row r="104" spans="1:14" s="7" customFormat="1" ht="12.75">
      <c r="A104" s="7" t="s">
        <v>395</v>
      </c>
      <c r="B104" s="8">
        <v>0</v>
      </c>
      <c r="C104" s="8">
        <v>1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f t="shared" si="18"/>
        <v>6</v>
      </c>
      <c r="J104" s="8"/>
      <c r="K104" s="8"/>
      <c r="L104" s="8"/>
      <c r="M104" s="8"/>
      <c r="N104" s="8"/>
    </row>
    <row r="105" spans="1:14" s="7" customFormat="1" ht="12.75">
      <c r="A105" s="7" t="s">
        <v>397</v>
      </c>
      <c r="B105" s="8">
        <v>0</v>
      </c>
      <c r="C105" s="8">
        <v>0</v>
      </c>
      <c r="D105" s="8">
        <v>0</v>
      </c>
      <c r="E105" s="8">
        <v>2</v>
      </c>
      <c r="F105" s="8">
        <v>0</v>
      </c>
      <c r="G105" s="8">
        <v>0</v>
      </c>
      <c r="H105" s="8">
        <v>0</v>
      </c>
      <c r="I105" s="8">
        <f t="shared" si="18"/>
        <v>2</v>
      </c>
      <c r="J105" s="8"/>
      <c r="K105" s="8"/>
      <c r="L105" s="8"/>
      <c r="M105" s="8"/>
      <c r="N105" s="8"/>
    </row>
    <row r="106" spans="1:14" s="5" customFormat="1" ht="12">
      <c r="A106" s="5" t="s">
        <v>8</v>
      </c>
      <c r="B106" s="6">
        <f aca="true" t="shared" si="19" ref="B106:H106">SUM(B99:B105)</f>
        <v>6</v>
      </c>
      <c r="C106" s="6">
        <f t="shared" si="19"/>
        <v>4</v>
      </c>
      <c r="D106" s="6">
        <f t="shared" si="19"/>
        <v>2</v>
      </c>
      <c r="E106" s="6">
        <f t="shared" si="19"/>
        <v>7</v>
      </c>
      <c r="F106" s="6">
        <f t="shared" si="19"/>
        <v>2</v>
      </c>
      <c r="G106" s="6">
        <f t="shared" si="19"/>
        <v>2</v>
      </c>
      <c r="H106" s="6">
        <f t="shared" si="19"/>
        <v>0</v>
      </c>
      <c r="I106" s="6">
        <f t="shared" si="18"/>
        <v>89</v>
      </c>
      <c r="J106" s="6"/>
      <c r="K106" s="6"/>
      <c r="L106" s="6"/>
      <c r="M106" s="6"/>
      <c r="N106" s="6"/>
    </row>
    <row r="107" spans="1:14" s="5" customFormat="1" ht="12.75" thickBot="1">
      <c r="A107" s="35" t="s">
        <v>11</v>
      </c>
      <c r="B107" s="36">
        <f>F78</f>
        <v>24</v>
      </c>
      <c r="C107" s="36">
        <f>H84</f>
        <v>13</v>
      </c>
      <c r="D107" s="36">
        <f>SUM(F125+F130+F136)+4</f>
        <v>4</v>
      </c>
      <c r="E107" s="36">
        <f>SUM(B112)</f>
        <v>31</v>
      </c>
      <c r="F107" s="36">
        <v>5</v>
      </c>
      <c r="G107" s="36">
        <f>E112</f>
        <v>1</v>
      </c>
      <c r="H107" s="36">
        <v>0</v>
      </c>
      <c r="I107" s="36">
        <f t="shared" si="18"/>
        <v>290</v>
      </c>
      <c r="J107" s="6"/>
      <c r="K107" s="6"/>
      <c r="L107" s="6"/>
      <c r="M107" s="6"/>
      <c r="N107" s="6"/>
    </row>
    <row r="108" spans="1:15" s="5" customFormat="1" ht="12.75" thickTop="1">
      <c r="A108" s="31" t="s">
        <v>58</v>
      </c>
      <c r="B108" s="32" t="s">
        <v>59</v>
      </c>
      <c r="C108" s="32" t="s">
        <v>60</v>
      </c>
      <c r="D108" s="32" t="s">
        <v>46</v>
      </c>
      <c r="E108" s="32" t="s">
        <v>87</v>
      </c>
      <c r="F108" s="32" t="s">
        <v>61</v>
      </c>
      <c r="G108" s="32" t="s">
        <v>46</v>
      </c>
      <c r="H108" s="32" t="s">
        <v>41</v>
      </c>
      <c r="I108" s="32" t="s">
        <v>57</v>
      </c>
      <c r="J108" s="34" t="s">
        <v>62</v>
      </c>
      <c r="K108" s="32"/>
      <c r="L108" s="32"/>
      <c r="M108" s="32"/>
      <c r="N108" s="29"/>
      <c r="O108" s="28"/>
    </row>
    <row r="109" spans="1:15" s="7" customFormat="1" ht="12.75">
      <c r="A109" s="43" t="s">
        <v>473</v>
      </c>
      <c r="B109" s="8">
        <v>5</v>
      </c>
      <c r="C109" s="11">
        <v>5</v>
      </c>
      <c r="D109" s="10">
        <f>SUM(B109/C109)</f>
        <v>1</v>
      </c>
      <c r="E109" s="20">
        <v>2</v>
      </c>
      <c r="F109" s="20">
        <v>3</v>
      </c>
      <c r="G109" s="91">
        <f>SUM(E109/F109)</f>
        <v>0.6666666666666666</v>
      </c>
      <c r="H109" s="8">
        <v>37</v>
      </c>
      <c r="I109" s="8">
        <f>SUM(B109)+(E109*3)</f>
        <v>11</v>
      </c>
      <c r="J109" s="92" t="s">
        <v>513</v>
      </c>
      <c r="K109" s="93"/>
      <c r="L109" s="93"/>
      <c r="M109" s="93"/>
      <c r="N109" s="93"/>
      <c r="O109" s="79"/>
    </row>
    <row r="110" spans="1:15" s="5" customFormat="1" ht="12.75">
      <c r="A110" s="43" t="s">
        <v>397</v>
      </c>
      <c r="B110" s="8">
        <v>2</v>
      </c>
      <c r="C110" s="8">
        <v>3</v>
      </c>
      <c r="D110" s="10">
        <f>SUM(B110/C110)</f>
        <v>0.6666666666666666</v>
      </c>
      <c r="E110" s="20">
        <v>0</v>
      </c>
      <c r="F110" s="20">
        <v>0</v>
      </c>
      <c r="G110" s="30">
        <v>0</v>
      </c>
      <c r="H110" s="1" t="s">
        <v>95</v>
      </c>
      <c r="I110" s="8">
        <f>SUM(B110)+(E110*3)</f>
        <v>2</v>
      </c>
      <c r="J110" s="47"/>
      <c r="K110" s="29"/>
      <c r="L110" s="29"/>
      <c r="M110" s="29"/>
      <c r="N110" s="29"/>
      <c r="O110" s="28"/>
    </row>
    <row r="111" spans="1:14" s="5" customFormat="1" ht="12">
      <c r="A111" s="5" t="s">
        <v>8</v>
      </c>
      <c r="B111" s="6">
        <f>SUM(B109:B110)</f>
        <v>7</v>
      </c>
      <c r="C111" s="6">
        <f>SUM(C109:C110)</f>
        <v>8</v>
      </c>
      <c r="D111" s="17">
        <f>SUM(B111/C111)</f>
        <v>0.875</v>
      </c>
      <c r="E111" s="6">
        <f>SUM(E109:E110)</f>
        <v>2</v>
      </c>
      <c r="F111" s="6">
        <f>SUM(F109:F110)</f>
        <v>3</v>
      </c>
      <c r="G111" s="30">
        <f>SUM(E111/F111)</f>
        <v>0.6666666666666666</v>
      </c>
      <c r="H111" s="6">
        <v>37</v>
      </c>
      <c r="I111" s="6">
        <f>SUM(I109:I110)</f>
        <v>13</v>
      </c>
      <c r="J111" s="21" t="s">
        <v>513</v>
      </c>
      <c r="K111" s="6"/>
      <c r="L111" s="6"/>
      <c r="M111" s="6"/>
      <c r="N111" s="6"/>
    </row>
    <row r="112" spans="1:14" s="5" customFormat="1" ht="12.75" thickBot="1">
      <c r="A112" s="28" t="s">
        <v>11</v>
      </c>
      <c r="B112" s="29">
        <v>31</v>
      </c>
      <c r="C112" s="29">
        <v>34</v>
      </c>
      <c r="D112" s="30">
        <f>SUM(B112/C112)</f>
        <v>0.9117647058823529</v>
      </c>
      <c r="E112" s="29">
        <v>1</v>
      </c>
      <c r="F112" s="29">
        <v>2</v>
      </c>
      <c r="G112" s="30">
        <f>SUM(E112/F112)</f>
        <v>0.5</v>
      </c>
      <c r="H112" s="29">
        <v>27</v>
      </c>
      <c r="I112" s="29">
        <f>SUM(B112)+(E112*3)</f>
        <v>34</v>
      </c>
      <c r="J112" s="45" t="s">
        <v>514</v>
      </c>
      <c r="K112" s="6"/>
      <c r="L112" s="6"/>
      <c r="M112" s="6"/>
      <c r="N112" s="6"/>
    </row>
    <row r="113" spans="1:14" s="5" customFormat="1" ht="12.75" thickTop="1">
      <c r="A113" s="31" t="s">
        <v>63</v>
      </c>
      <c r="B113" s="32" t="s">
        <v>52</v>
      </c>
      <c r="C113" s="32" t="s">
        <v>40</v>
      </c>
      <c r="D113" s="46" t="s">
        <v>9</v>
      </c>
      <c r="E113" s="32" t="s">
        <v>41</v>
      </c>
      <c r="F113" s="32" t="s">
        <v>42</v>
      </c>
      <c r="G113" s="30"/>
      <c r="H113" s="29"/>
      <c r="I113" s="29"/>
      <c r="J113" s="29"/>
      <c r="K113" s="29"/>
      <c r="L113" s="29"/>
      <c r="M113" s="29"/>
      <c r="N113" s="29"/>
    </row>
    <row r="114" spans="1:14" s="7" customFormat="1" ht="12.75">
      <c r="A114" s="7" t="s">
        <v>392</v>
      </c>
      <c r="B114" s="8">
        <v>5</v>
      </c>
      <c r="C114" s="8">
        <v>221</v>
      </c>
      <c r="D114" s="9">
        <f aca="true" t="shared" si="20" ref="D114:D123">SUM(C114)/(B114)</f>
        <v>44.2</v>
      </c>
      <c r="E114" s="1" t="s">
        <v>399</v>
      </c>
      <c r="F114" s="8">
        <v>1</v>
      </c>
      <c r="G114" s="10"/>
      <c r="H114" s="8"/>
      <c r="I114" s="8"/>
      <c r="J114" s="8"/>
      <c r="K114" s="8"/>
      <c r="L114" s="8"/>
      <c r="M114" s="8"/>
      <c r="N114" s="8"/>
    </row>
    <row r="115" spans="1:14" s="7" customFormat="1" ht="12.75">
      <c r="A115" s="7" t="s">
        <v>388</v>
      </c>
      <c r="B115" s="8">
        <v>9</v>
      </c>
      <c r="C115" s="8">
        <v>129</v>
      </c>
      <c r="D115" s="9">
        <f t="shared" si="20"/>
        <v>14.333333333333334</v>
      </c>
      <c r="E115" s="1">
        <v>36</v>
      </c>
      <c r="F115" s="8">
        <v>0</v>
      </c>
      <c r="G115" s="10"/>
      <c r="H115" s="8"/>
      <c r="I115" s="8"/>
      <c r="J115" s="8"/>
      <c r="K115" s="8"/>
      <c r="L115" s="8"/>
      <c r="M115" s="8"/>
      <c r="N115" s="8"/>
    </row>
    <row r="116" spans="1:14" s="7" customFormat="1" ht="12.75">
      <c r="A116" s="7" t="s">
        <v>400</v>
      </c>
      <c r="B116" s="8">
        <v>7</v>
      </c>
      <c r="C116" s="8">
        <v>113</v>
      </c>
      <c r="D116" s="9">
        <f t="shared" si="20"/>
        <v>16.142857142857142</v>
      </c>
      <c r="E116" s="1">
        <v>36</v>
      </c>
      <c r="F116" s="8">
        <v>0</v>
      </c>
      <c r="G116" s="10"/>
      <c r="H116" s="8"/>
      <c r="I116" s="8"/>
      <c r="J116" s="8"/>
      <c r="K116" s="8"/>
      <c r="L116" s="8"/>
      <c r="M116" s="8"/>
      <c r="N116" s="8"/>
    </row>
    <row r="117" spans="1:14" s="7" customFormat="1" ht="12.75">
      <c r="A117" s="7" t="s">
        <v>410</v>
      </c>
      <c r="B117" s="8">
        <v>4</v>
      </c>
      <c r="C117" s="8">
        <v>57</v>
      </c>
      <c r="D117" s="9">
        <f t="shared" si="20"/>
        <v>14.25</v>
      </c>
      <c r="E117" s="1">
        <v>26</v>
      </c>
      <c r="F117" s="8">
        <v>0</v>
      </c>
      <c r="G117" s="10"/>
      <c r="H117" s="8"/>
      <c r="I117" s="8"/>
      <c r="J117" s="8"/>
      <c r="K117" s="8"/>
      <c r="L117" s="8"/>
      <c r="M117" s="8"/>
      <c r="N117" s="8"/>
    </row>
    <row r="118" spans="1:14" s="7" customFormat="1" ht="12.75">
      <c r="A118" s="7" t="s">
        <v>485</v>
      </c>
      <c r="B118" s="8">
        <v>4</v>
      </c>
      <c r="C118" s="8">
        <v>48</v>
      </c>
      <c r="D118" s="9">
        <f t="shared" si="20"/>
        <v>12</v>
      </c>
      <c r="E118" s="1">
        <v>17</v>
      </c>
      <c r="F118" s="8">
        <v>0</v>
      </c>
      <c r="G118" s="10"/>
      <c r="H118" s="8"/>
      <c r="I118" s="8"/>
      <c r="J118" s="8"/>
      <c r="K118" s="8"/>
      <c r="L118" s="8"/>
      <c r="M118" s="8"/>
      <c r="N118" s="8"/>
    </row>
    <row r="119" spans="1:14" s="7" customFormat="1" ht="12.75">
      <c r="A119" s="7" t="s">
        <v>391</v>
      </c>
      <c r="B119" s="8">
        <v>2</v>
      </c>
      <c r="C119" s="8">
        <v>31</v>
      </c>
      <c r="D119" s="9">
        <f t="shared" si="20"/>
        <v>15.5</v>
      </c>
      <c r="E119" s="1">
        <v>16</v>
      </c>
      <c r="F119" s="8">
        <v>0</v>
      </c>
      <c r="G119" s="10"/>
      <c r="H119" s="8"/>
      <c r="I119" s="8"/>
      <c r="J119" s="8"/>
      <c r="K119" s="8"/>
      <c r="L119" s="8"/>
      <c r="M119" s="8"/>
      <c r="N119" s="8"/>
    </row>
    <row r="120" spans="1:14" s="7" customFormat="1" ht="12.75">
      <c r="A120" s="7" t="s">
        <v>395</v>
      </c>
      <c r="B120" s="8">
        <v>2</v>
      </c>
      <c r="C120" s="8">
        <v>26</v>
      </c>
      <c r="D120" s="9">
        <f t="shared" si="20"/>
        <v>13</v>
      </c>
      <c r="E120" s="1">
        <v>15</v>
      </c>
      <c r="F120" s="8">
        <v>0</v>
      </c>
      <c r="G120" s="10"/>
      <c r="H120" s="8"/>
      <c r="I120" s="8"/>
      <c r="J120" s="8"/>
      <c r="K120" s="8"/>
      <c r="L120" s="8"/>
      <c r="M120" s="8"/>
      <c r="N120" s="8"/>
    </row>
    <row r="121" spans="1:14" s="7" customFormat="1" ht="12.75">
      <c r="A121" s="7" t="s">
        <v>393</v>
      </c>
      <c r="B121" s="8">
        <v>1</v>
      </c>
      <c r="C121" s="8">
        <v>9</v>
      </c>
      <c r="D121" s="9">
        <f t="shared" si="20"/>
        <v>9</v>
      </c>
      <c r="E121" s="1">
        <v>9</v>
      </c>
      <c r="F121" s="8">
        <v>0</v>
      </c>
      <c r="G121" s="10"/>
      <c r="H121" s="8"/>
      <c r="I121" s="8"/>
      <c r="J121" s="8"/>
      <c r="K121" s="8"/>
      <c r="L121" s="8"/>
      <c r="M121" s="8"/>
      <c r="N121" s="8"/>
    </row>
    <row r="122" spans="1:14" s="7" customFormat="1" ht="12.75">
      <c r="A122" s="7" t="s">
        <v>444</v>
      </c>
      <c r="B122" s="8">
        <v>1</v>
      </c>
      <c r="C122" s="8">
        <v>9</v>
      </c>
      <c r="D122" s="9">
        <f t="shared" si="20"/>
        <v>9</v>
      </c>
      <c r="E122" s="1">
        <v>9</v>
      </c>
      <c r="F122" s="8">
        <v>0</v>
      </c>
      <c r="G122" s="10"/>
      <c r="H122" s="8"/>
      <c r="I122" s="8"/>
      <c r="J122" s="8"/>
      <c r="K122" s="8"/>
      <c r="L122" s="8"/>
      <c r="M122" s="8"/>
      <c r="N122" s="8"/>
    </row>
    <row r="123" spans="1:14" s="7" customFormat="1" ht="12.75">
      <c r="A123" s="7" t="s">
        <v>394</v>
      </c>
      <c r="B123" s="8">
        <v>1</v>
      </c>
      <c r="C123" s="8">
        <v>3</v>
      </c>
      <c r="D123" s="9">
        <f t="shared" si="20"/>
        <v>3</v>
      </c>
      <c r="E123" s="1">
        <v>3</v>
      </c>
      <c r="F123" s="8">
        <v>0</v>
      </c>
      <c r="G123" s="10"/>
      <c r="H123" s="8"/>
      <c r="I123" s="8"/>
      <c r="J123" s="8"/>
      <c r="K123" s="8"/>
      <c r="L123" s="8"/>
      <c r="M123" s="8"/>
      <c r="N123" s="8"/>
    </row>
    <row r="124" spans="1:14" s="5" customFormat="1" ht="12">
      <c r="A124" s="5" t="s">
        <v>8</v>
      </c>
      <c r="B124" s="6">
        <f>SUM(B114:B123)</f>
        <v>36</v>
      </c>
      <c r="C124" s="6">
        <f>SUM(C114:C123)</f>
        <v>646</v>
      </c>
      <c r="D124" s="15">
        <f>SUM(C124/B124)</f>
        <v>17.944444444444443</v>
      </c>
      <c r="E124" s="6" t="s">
        <v>399</v>
      </c>
      <c r="F124" s="6">
        <f>SUM(F114:F123)</f>
        <v>1</v>
      </c>
      <c r="G124" s="17"/>
      <c r="H124" s="6"/>
      <c r="I124" s="6"/>
      <c r="J124" s="6"/>
      <c r="K124" s="6"/>
      <c r="L124" s="6"/>
      <c r="M124" s="6"/>
      <c r="N124" s="6"/>
    </row>
    <row r="125" spans="1:14" s="5" customFormat="1" ht="12.75" thickBot="1">
      <c r="A125" s="5" t="s">
        <v>11</v>
      </c>
      <c r="B125" s="6">
        <v>21</v>
      </c>
      <c r="C125" s="6">
        <v>448</v>
      </c>
      <c r="D125" s="15">
        <f>SUM(C125/B125)</f>
        <v>21.333333333333332</v>
      </c>
      <c r="E125" s="6">
        <v>70</v>
      </c>
      <c r="F125" s="6">
        <v>0</v>
      </c>
      <c r="G125" s="17"/>
      <c r="H125" s="6"/>
      <c r="I125" s="6"/>
      <c r="J125" s="6"/>
      <c r="K125" s="6"/>
      <c r="L125" s="6"/>
      <c r="M125" s="6"/>
      <c r="N125" s="6"/>
    </row>
    <row r="126" spans="1:14" s="5" customFormat="1" ht="12.75" thickTop="1">
      <c r="A126" s="31" t="s">
        <v>64</v>
      </c>
      <c r="B126" s="32" t="s">
        <v>52</v>
      </c>
      <c r="C126" s="32" t="s">
        <v>40</v>
      </c>
      <c r="D126" s="37" t="s">
        <v>9</v>
      </c>
      <c r="E126" s="32" t="s">
        <v>41</v>
      </c>
      <c r="F126" s="32" t="s">
        <v>42</v>
      </c>
      <c r="G126" s="17"/>
      <c r="H126" s="6"/>
      <c r="I126" s="6"/>
      <c r="J126" s="6"/>
      <c r="K126" s="6"/>
      <c r="L126" s="6"/>
      <c r="M126" s="6"/>
      <c r="N126" s="6"/>
    </row>
    <row r="127" spans="1:14" s="7" customFormat="1" ht="12.75">
      <c r="A127" s="43" t="s">
        <v>388</v>
      </c>
      <c r="B127" s="94">
        <v>1</v>
      </c>
      <c r="C127" s="94">
        <v>16</v>
      </c>
      <c r="D127" s="9">
        <f>SUM(C127)/(B127)</f>
        <v>16</v>
      </c>
      <c r="E127" s="94">
        <v>16</v>
      </c>
      <c r="F127" s="94">
        <v>0</v>
      </c>
      <c r="G127" s="10"/>
      <c r="H127" s="8"/>
      <c r="I127" s="8"/>
      <c r="J127" s="8"/>
      <c r="K127" s="8"/>
      <c r="L127" s="8"/>
      <c r="M127" s="8"/>
      <c r="N127" s="8"/>
    </row>
    <row r="128" spans="1:14" s="7" customFormat="1" ht="12.75">
      <c r="A128" s="43" t="s">
        <v>389</v>
      </c>
      <c r="B128" s="8">
        <v>1</v>
      </c>
      <c r="C128" s="8">
        <v>6</v>
      </c>
      <c r="D128" s="9">
        <f>SUM(C128)/(B128)</f>
        <v>6</v>
      </c>
      <c r="E128" s="1">
        <v>6</v>
      </c>
      <c r="F128" s="8">
        <v>0</v>
      </c>
      <c r="G128" s="10"/>
      <c r="H128" s="8"/>
      <c r="I128" s="8"/>
      <c r="J128" s="8"/>
      <c r="K128" s="8"/>
      <c r="L128" s="8"/>
      <c r="M128" s="8"/>
      <c r="N128" s="8"/>
    </row>
    <row r="129" spans="1:14" s="5" customFormat="1" ht="12">
      <c r="A129" s="5" t="s">
        <v>8</v>
      </c>
      <c r="B129" s="6">
        <f>SUM(B127:B128)</f>
        <v>2</v>
      </c>
      <c r="C129" s="6">
        <f>SUM(C127:C128)</f>
        <v>22</v>
      </c>
      <c r="D129" s="15">
        <f>SUM(C129/B129)</f>
        <v>11</v>
      </c>
      <c r="E129" s="6">
        <v>16</v>
      </c>
      <c r="F129" s="6">
        <f>SUM(F127:F128)</f>
        <v>0</v>
      </c>
      <c r="G129" s="17"/>
      <c r="H129" s="6"/>
      <c r="I129" s="6"/>
      <c r="J129" s="6"/>
      <c r="K129" s="6"/>
      <c r="L129" s="6"/>
      <c r="M129" s="6"/>
      <c r="N129" s="6"/>
    </row>
    <row r="130" spans="1:14" s="5" customFormat="1" ht="12.75" thickBot="1">
      <c r="A130" s="5" t="s">
        <v>11</v>
      </c>
      <c r="B130" s="6">
        <v>6</v>
      </c>
      <c r="C130" s="6">
        <v>29</v>
      </c>
      <c r="D130" s="15">
        <f>SUM(C130/B130)</f>
        <v>4.833333333333333</v>
      </c>
      <c r="E130" s="6">
        <v>14</v>
      </c>
      <c r="F130" s="6">
        <v>0</v>
      </c>
      <c r="G130" s="17"/>
      <c r="H130" s="6"/>
      <c r="I130" s="6"/>
      <c r="J130" s="6"/>
      <c r="K130" s="6"/>
      <c r="L130" s="6"/>
      <c r="M130" s="6"/>
      <c r="N130" s="6"/>
    </row>
    <row r="131" spans="1:14" s="5" customFormat="1" ht="12.75" thickTop="1">
      <c r="A131" s="31" t="s">
        <v>65</v>
      </c>
      <c r="B131" s="32" t="s">
        <v>45</v>
      </c>
      <c r="C131" s="32" t="s">
        <v>40</v>
      </c>
      <c r="D131" s="32" t="s">
        <v>9</v>
      </c>
      <c r="E131" s="32" t="s">
        <v>41</v>
      </c>
      <c r="F131" s="32" t="s">
        <v>42</v>
      </c>
      <c r="G131" s="17"/>
      <c r="H131" s="6"/>
      <c r="I131" s="6"/>
      <c r="J131" s="6"/>
      <c r="K131" s="6"/>
      <c r="L131" s="6"/>
      <c r="M131" s="6"/>
      <c r="N131" s="6"/>
    </row>
    <row r="132" spans="1:14" s="7" customFormat="1" ht="12.75">
      <c r="A132" s="43" t="s">
        <v>400</v>
      </c>
      <c r="B132" s="8">
        <v>1</v>
      </c>
      <c r="C132" s="8">
        <v>49</v>
      </c>
      <c r="D132" s="9">
        <f>SUM(C132)/(B132)</f>
        <v>49</v>
      </c>
      <c r="E132" s="1">
        <v>49</v>
      </c>
      <c r="F132" s="11">
        <v>0</v>
      </c>
      <c r="G132" s="10"/>
      <c r="H132" s="8"/>
      <c r="I132" s="8"/>
      <c r="J132" s="8"/>
      <c r="K132" s="8"/>
      <c r="L132" s="8"/>
      <c r="M132" s="8"/>
      <c r="N132" s="8"/>
    </row>
    <row r="133" spans="1:14" s="7" customFormat="1" ht="12.75">
      <c r="A133" s="43" t="s">
        <v>410</v>
      </c>
      <c r="B133" s="8">
        <v>1</v>
      </c>
      <c r="C133" s="8">
        <v>0</v>
      </c>
      <c r="D133" s="9">
        <f>SUM(C133)/(B133)</f>
        <v>0</v>
      </c>
      <c r="E133" s="1">
        <v>0</v>
      </c>
      <c r="F133" s="11">
        <v>0</v>
      </c>
      <c r="G133" s="10"/>
      <c r="H133" s="8"/>
      <c r="I133" s="8"/>
      <c r="J133" s="8"/>
      <c r="K133" s="8"/>
      <c r="L133" s="8"/>
      <c r="M133" s="8"/>
      <c r="N133" s="8"/>
    </row>
    <row r="134" spans="1:14" s="7" customFormat="1" ht="12.75">
      <c r="A134" s="43" t="s">
        <v>393</v>
      </c>
      <c r="B134" s="8">
        <v>1</v>
      </c>
      <c r="C134" s="8">
        <v>0</v>
      </c>
      <c r="D134" s="9">
        <f>SUM(C134)/(B134)</f>
        <v>0</v>
      </c>
      <c r="E134" s="8">
        <v>0</v>
      </c>
      <c r="F134" s="11">
        <v>0</v>
      </c>
      <c r="G134" s="10"/>
      <c r="H134" s="8"/>
      <c r="I134" s="8"/>
      <c r="J134" s="8"/>
      <c r="K134" s="8"/>
      <c r="L134" s="8"/>
      <c r="M134" s="8"/>
      <c r="N134" s="8"/>
    </row>
    <row r="135" spans="1:14" s="5" customFormat="1" ht="12">
      <c r="A135" s="5" t="s">
        <v>8</v>
      </c>
      <c r="B135" s="6">
        <f>SUM(B132:B134)</f>
        <v>3</v>
      </c>
      <c r="C135" s="6">
        <f>SUM(C132:C134)</f>
        <v>49</v>
      </c>
      <c r="D135" s="15">
        <f>SUM(C135)/(B135)</f>
        <v>16.333333333333332</v>
      </c>
      <c r="E135" s="6">
        <v>49</v>
      </c>
      <c r="F135" s="6">
        <f>SUM(F132:F134)</f>
        <v>0</v>
      </c>
      <c r="G135" s="17"/>
      <c r="H135" s="6"/>
      <c r="I135" s="6"/>
      <c r="J135" s="6"/>
      <c r="K135" s="6"/>
      <c r="L135" s="6"/>
      <c r="M135" s="6"/>
      <c r="N135" s="6"/>
    </row>
    <row r="136" spans="1:14" s="5" customFormat="1" ht="12.75" thickBot="1">
      <c r="A136" s="5" t="s">
        <v>11</v>
      </c>
      <c r="B136" s="6">
        <f>(M23)</f>
        <v>6</v>
      </c>
      <c r="C136" s="6">
        <v>111</v>
      </c>
      <c r="D136" s="15">
        <f>SUM(C136)/(B136)</f>
        <v>18.5</v>
      </c>
      <c r="E136" s="6">
        <v>59</v>
      </c>
      <c r="F136" s="6">
        <v>0</v>
      </c>
      <c r="G136" s="17"/>
      <c r="H136" s="6"/>
      <c r="I136" s="6"/>
      <c r="J136" s="6"/>
      <c r="K136" s="6"/>
      <c r="L136" s="6"/>
      <c r="M136" s="6"/>
      <c r="N136" s="6"/>
    </row>
    <row r="137" spans="1:14" s="5" customFormat="1" ht="12.75" thickTop="1">
      <c r="A137" s="31" t="s">
        <v>66</v>
      </c>
      <c r="B137" s="32" t="s">
        <v>30</v>
      </c>
      <c r="C137" s="32" t="s">
        <v>40</v>
      </c>
      <c r="D137" s="37" t="s">
        <v>9</v>
      </c>
      <c r="E137" s="32" t="s">
        <v>41</v>
      </c>
      <c r="F137" s="32"/>
      <c r="G137" s="17"/>
      <c r="H137" s="6"/>
      <c r="I137" s="6"/>
      <c r="J137" s="6"/>
      <c r="K137" s="6"/>
      <c r="L137" s="6"/>
      <c r="M137" s="6"/>
      <c r="N137" s="6"/>
    </row>
    <row r="138" spans="1:14" s="7" customFormat="1" ht="12.75">
      <c r="A138" s="43" t="s">
        <v>390</v>
      </c>
      <c r="B138" s="8">
        <v>39</v>
      </c>
      <c r="C138" s="8">
        <v>1162</v>
      </c>
      <c r="D138" s="9">
        <f>SUM(C138/B138)</f>
        <v>29.794871794871796</v>
      </c>
      <c r="E138" s="1">
        <v>47</v>
      </c>
      <c r="F138" s="8"/>
      <c r="G138" s="10"/>
      <c r="H138" s="8"/>
      <c r="I138" s="8"/>
      <c r="J138" s="8"/>
      <c r="K138" s="8"/>
      <c r="L138" s="8"/>
      <c r="M138" s="8"/>
      <c r="N138" s="8"/>
    </row>
    <row r="139" spans="1:14" s="7" customFormat="1" ht="12.75">
      <c r="A139" s="43" t="s">
        <v>413</v>
      </c>
      <c r="B139" s="8">
        <v>2</v>
      </c>
      <c r="C139" s="8">
        <v>76</v>
      </c>
      <c r="D139" s="9">
        <f>SUM(C139/B139)</f>
        <v>38</v>
      </c>
      <c r="E139" s="1">
        <v>46</v>
      </c>
      <c r="F139" s="8"/>
      <c r="G139" s="10"/>
      <c r="H139" s="8"/>
      <c r="I139" s="8"/>
      <c r="J139" s="8"/>
      <c r="K139" s="8"/>
      <c r="L139" s="8"/>
      <c r="M139" s="8"/>
      <c r="N139" s="8"/>
    </row>
    <row r="140" spans="1:14" s="7" customFormat="1" ht="12.75">
      <c r="A140" s="43" t="s">
        <v>98</v>
      </c>
      <c r="B140" s="8">
        <v>1</v>
      </c>
      <c r="C140" s="8" t="s">
        <v>402</v>
      </c>
      <c r="D140" s="24"/>
      <c r="E140" s="1"/>
      <c r="F140" s="8"/>
      <c r="G140" s="10"/>
      <c r="H140" s="8"/>
      <c r="I140" s="8"/>
      <c r="J140" s="8"/>
      <c r="K140" s="8"/>
      <c r="L140" s="8"/>
      <c r="M140" s="8"/>
      <c r="N140" s="8"/>
    </row>
    <row r="141" spans="1:14" s="5" customFormat="1" ht="12">
      <c r="A141" s="5" t="s">
        <v>8</v>
      </c>
      <c r="B141" s="6">
        <f>SUM(B138:B140)</f>
        <v>42</v>
      </c>
      <c r="C141" s="6">
        <f>SUM(C138:C140)</f>
        <v>1238</v>
      </c>
      <c r="D141" s="15">
        <f>SUM(C141/B141)</f>
        <v>29.476190476190474</v>
      </c>
      <c r="E141" s="6">
        <v>47</v>
      </c>
      <c r="F141" s="6"/>
      <c r="G141" s="17"/>
      <c r="H141" s="6"/>
      <c r="I141" s="6"/>
      <c r="J141" s="6"/>
      <c r="K141" s="6"/>
      <c r="L141" s="6"/>
      <c r="M141" s="6"/>
      <c r="N141" s="6"/>
    </row>
    <row r="142" spans="1:14" s="5" customFormat="1" ht="12.75" thickBot="1">
      <c r="A142" s="35" t="s">
        <v>11</v>
      </c>
      <c r="B142" s="36">
        <f>M51</f>
        <v>18</v>
      </c>
      <c r="C142" s="36">
        <f>M52</f>
        <v>526</v>
      </c>
      <c r="D142" s="38">
        <f>SUM(C142/B142)</f>
        <v>29.22222222222222</v>
      </c>
      <c r="E142" s="36">
        <v>44</v>
      </c>
      <c r="F142" s="36"/>
      <c r="G142" s="17"/>
      <c r="H142" s="6"/>
      <c r="I142" s="6"/>
      <c r="J142" s="6"/>
      <c r="K142" s="6"/>
      <c r="L142" s="6"/>
      <c r="M142" s="6"/>
      <c r="N142" s="6"/>
    </row>
    <row r="143" spans="1:14" s="5" customFormat="1" ht="12.75" thickTop="1">
      <c r="A143" s="28" t="s">
        <v>67</v>
      </c>
      <c r="B143" s="29" t="s">
        <v>6</v>
      </c>
      <c r="C143" s="29" t="s">
        <v>91</v>
      </c>
      <c r="D143" s="29" t="s">
        <v>71</v>
      </c>
      <c r="E143" s="29" t="s">
        <v>70</v>
      </c>
      <c r="F143" s="29" t="s">
        <v>407</v>
      </c>
      <c r="G143" s="29" t="s">
        <v>415</v>
      </c>
      <c r="H143" s="29" t="s">
        <v>416</v>
      </c>
      <c r="I143" s="29" t="s">
        <v>73</v>
      </c>
      <c r="J143" s="29" t="s">
        <v>83</v>
      </c>
      <c r="L143" s="6"/>
      <c r="M143" s="6"/>
      <c r="N143" s="6"/>
    </row>
    <row r="144" spans="1:14" s="7" customFormat="1" ht="12.75">
      <c r="A144" s="50" t="s">
        <v>408</v>
      </c>
      <c r="B144" s="8">
        <v>35</v>
      </c>
      <c r="C144" s="8">
        <v>28</v>
      </c>
      <c r="D144" s="8">
        <v>5</v>
      </c>
      <c r="E144" s="8">
        <v>0</v>
      </c>
      <c r="F144" s="8">
        <f aca="true" t="shared" si="21" ref="F144:F170">SUM(B144:E144)</f>
        <v>68</v>
      </c>
      <c r="G144" s="8">
        <v>4</v>
      </c>
      <c r="H144" s="8">
        <v>0</v>
      </c>
      <c r="I144" s="8">
        <v>0</v>
      </c>
      <c r="J144" s="8">
        <v>0</v>
      </c>
      <c r="L144" s="8"/>
      <c r="M144" s="8"/>
      <c r="N144" s="8"/>
    </row>
    <row r="145" spans="1:14" s="7" customFormat="1" ht="12.75">
      <c r="A145" s="50" t="s">
        <v>389</v>
      </c>
      <c r="B145" s="8">
        <v>24</v>
      </c>
      <c r="C145" s="8">
        <v>22</v>
      </c>
      <c r="D145" s="8">
        <v>0</v>
      </c>
      <c r="E145" s="8">
        <v>0</v>
      </c>
      <c r="F145" s="8">
        <f t="shared" si="21"/>
        <v>46</v>
      </c>
      <c r="G145" s="8">
        <v>6</v>
      </c>
      <c r="H145" s="8">
        <v>1</v>
      </c>
      <c r="I145" s="8">
        <v>0</v>
      </c>
      <c r="J145" s="8">
        <v>0</v>
      </c>
      <c r="L145" s="8"/>
      <c r="M145" s="8"/>
      <c r="N145" s="8"/>
    </row>
    <row r="146" spans="1:14" s="7" customFormat="1" ht="12.75">
      <c r="A146" s="50" t="s">
        <v>390</v>
      </c>
      <c r="B146" s="8">
        <v>13</v>
      </c>
      <c r="C146" s="8">
        <v>27</v>
      </c>
      <c r="D146" s="8">
        <v>3</v>
      </c>
      <c r="E146" s="8">
        <v>0</v>
      </c>
      <c r="F146" s="8">
        <f t="shared" si="21"/>
        <v>43</v>
      </c>
      <c r="G146" s="8">
        <v>2</v>
      </c>
      <c r="H146" s="8">
        <v>1</v>
      </c>
      <c r="I146" s="8">
        <v>2</v>
      </c>
      <c r="J146" s="8">
        <v>1</v>
      </c>
      <c r="L146" s="8"/>
      <c r="M146" s="8"/>
      <c r="N146" s="8"/>
    </row>
    <row r="147" spans="1:14" s="7" customFormat="1" ht="12.75">
      <c r="A147" s="50" t="s">
        <v>393</v>
      </c>
      <c r="B147" s="8">
        <v>30</v>
      </c>
      <c r="C147" s="8">
        <v>11</v>
      </c>
      <c r="D147" s="8">
        <v>0</v>
      </c>
      <c r="E147" s="8">
        <v>0</v>
      </c>
      <c r="F147" s="8">
        <f t="shared" si="21"/>
        <v>41</v>
      </c>
      <c r="G147" s="8">
        <v>3</v>
      </c>
      <c r="H147" s="8">
        <v>4</v>
      </c>
      <c r="I147" s="8">
        <v>0</v>
      </c>
      <c r="J147" s="8">
        <v>0</v>
      </c>
      <c r="L147" s="8"/>
      <c r="M147" s="8"/>
      <c r="N147" s="8"/>
    </row>
    <row r="148" spans="1:14" s="7" customFormat="1" ht="12.75">
      <c r="A148" s="50" t="s">
        <v>410</v>
      </c>
      <c r="B148" s="8">
        <v>22</v>
      </c>
      <c r="C148" s="8">
        <v>12</v>
      </c>
      <c r="D148" s="8">
        <v>0</v>
      </c>
      <c r="E148" s="8">
        <v>0</v>
      </c>
      <c r="F148" s="8">
        <f t="shared" si="21"/>
        <v>34</v>
      </c>
      <c r="G148" s="8">
        <v>1</v>
      </c>
      <c r="H148" s="8">
        <v>1</v>
      </c>
      <c r="I148" s="8">
        <v>1</v>
      </c>
      <c r="J148" s="8">
        <v>0</v>
      </c>
      <c r="L148" s="8"/>
      <c r="M148" s="8"/>
      <c r="N148" s="8"/>
    </row>
    <row r="149" spans="1:14" s="7" customFormat="1" ht="12.75">
      <c r="A149" s="50" t="s">
        <v>412</v>
      </c>
      <c r="B149" s="8">
        <v>8</v>
      </c>
      <c r="C149" s="8">
        <v>21</v>
      </c>
      <c r="D149" s="8">
        <v>3</v>
      </c>
      <c r="E149" s="8">
        <v>2</v>
      </c>
      <c r="F149" s="8">
        <f t="shared" si="21"/>
        <v>34</v>
      </c>
      <c r="G149" s="8">
        <v>1</v>
      </c>
      <c r="H149" s="8">
        <v>0</v>
      </c>
      <c r="I149" s="8">
        <v>1</v>
      </c>
      <c r="J149" s="8">
        <v>0</v>
      </c>
      <c r="L149" s="8"/>
      <c r="M149" s="8"/>
      <c r="N149" s="8"/>
    </row>
    <row r="150" spans="1:14" s="7" customFormat="1" ht="12.75">
      <c r="A150" s="50" t="s">
        <v>409</v>
      </c>
      <c r="B150" s="8">
        <v>9</v>
      </c>
      <c r="C150" s="8">
        <v>19</v>
      </c>
      <c r="D150" s="8">
        <v>1</v>
      </c>
      <c r="E150" s="8">
        <v>0</v>
      </c>
      <c r="F150" s="8">
        <f t="shared" si="21"/>
        <v>29</v>
      </c>
      <c r="G150" s="8">
        <v>0</v>
      </c>
      <c r="H150" s="8">
        <v>0</v>
      </c>
      <c r="I150" s="8">
        <v>0</v>
      </c>
      <c r="J150" s="8">
        <v>0</v>
      </c>
      <c r="L150" s="8"/>
      <c r="M150" s="8"/>
      <c r="N150" s="8"/>
    </row>
    <row r="151" spans="1:14" s="7" customFormat="1" ht="12.75">
      <c r="A151" s="50" t="s">
        <v>392</v>
      </c>
      <c r="B151" s="8">
        <v>14</v>
      </c>
      <c r="C151" s="8">
        <v>10</v>
      </c>
      <c r="D151" s="8">
        <v>4</v>
      </c>
      <c r="E151" s="8">
        <v>0</v>
      </c>
      <c r="F151" s="8">
        <f t="shared" si="21"/>
        <v>28</v>
      </c>
      <c r="G151" s="8">
        <v>0</v>
      </c>
      <c r="H151" s="8">
        <v>0</v>
      </c>
      <c r="I151" s="8">
        <v>0</v>
      </c>
      <c r="J151" s="8">
        <v>0</v>
      </c>
      <c r="L151" s="8"/>
      <c r="M151" s="8"/>
      <c r="N151" s="8"/>
    </row>
    <row r="152" spans="1:14" s="7" customFormat="1" ht="12.75">
      <c r="A152" s="50" t="s">
        <v>413</v>
      </c>
      <c r="B152" s="8">
        <v>9</v>
      </c>
      <c r="C152" s="8">
        <v>14</v>
      </c>
      <c r="D152" s="8">
        <v>1</v>
      </c>
      <c r="E152" s="8">
        <v>0</v>
      </c>
      <c r="F152" s="8">
        <f t="shared" si="21"/>
        <v>24</v>
      </c>
      <c r="G152" s="8">
        <v>0</v>
      </c>
      <c r="H152" s="8">
        <v>0</v>
      </c>
      <c r="I152" s="8">
        <v>2</v>
      </c>
      <c r="J152" s="8">
        <v>0</v>
      </c>
      <c r="L152" s="8"/>
      <c r="M152" s="8"/>
      <c r="N152" s="8"/>
    </row>
    <row r="153" spans="1:14" s="7" customFormat="1" ht="12.75">
      <c r="A153" s="50" t="s">
        <v>394</v>
      </c>
      <c r="B153" s="8">
        <v>12</v>
      </c>
      <c r="C153" s="8">
        <v>10</v>
      </c>
      <c r="D153" s="8">
        <v>1</v>
      </c>
      <c r="E153" s="8">
        <v>0</v>
      </c>
      <c r="F153" s="8">
        <f t="shared" si="21"/>
        <v>23</v>
      </c>
      <c r="G153" s="8">
        <v>0</v>
      </c>
      <c r="H153" s="8">
        <v>0</v>
      </c>
      <c r="I153" s="8">
        <v>1</v>
      </c>
      <c r="J153" s="8">
        <v>0</v>
      </c>
      <c r="L153" s="8"/>
      <c r="M153" s="8"/>
      <c r="N153" s="8"/>
    </row>
    <row r="154" spans="1:14" s="7" customFormat="1" ht="12.75">
      <c r="A154" s="50" t="s">
        <v>400</v>
      </c>
      <c r="B154" s="8">
        <v>14</v>
      </c>
      <c r="C154" s="8">
        <v>6</v>
      </c>
      <c r="D154" s="8">
        <v>1</v>
      </c>
      <c r="E154" s="8">
        <v>0</v>
      </c>
      <c r="F154" s="8">
        <f t="shared" si="21"/>
        <v>21</v>
      </c>
      <c r="G154" s="8">
        <v>1</v>
      </c>
      <c r="H154" s="8">
        <v>0</v>
      </c>
      <c r="I154" s="8">
        <v>0</v>
      </c>
      <c r="J154" s="8">
        <v>0</v>
      </c>
      <c r="L154" s="8"/>
      <c r="M154" s="8"/>
      <c r="N154" s="8"/>
    </row>
    <row r="155" spans="1:14" s="7" customFormat="1" ht="12.75">
      <c r="A155" s="50" t="s">
        <v>473</v>
      </c>
      <c r="B155" s="8">
        <v>10</v>
      </c>
      <c r="C155" s="8">
        <v>7</v>
      </c>
      <c r="D155" s="8">
        <v>3</v>
      </c>
      <c r="E155" s="8">
        <v>1</v>
      </c>
      <c r="F155" s="8">
        <f t="shared" si="21"/>
        <v>21</v>
      </c>
      <c r="G155" s="8">
        <v>0</v>
      </c>
      <c r="H155" s="8">
        <v>1</v>
      </c>
      <c r="I155" s="8">
        <v>0</v>
      </c>
      <c r="J155" s="8">
        <v>0</v>
      </c>
      <c r="L155" s="8"/>
      <c r="M155" s="8"/>
      <c r="N155" s="8"/>
    </row>
    <row r="156" spans="1:14" s="7" customFormat="1" ht="12.75">
      <c r="A156" s="50" t="s">
        <v>414</v>
      </c>
      <c r="B156" s="8">
        <v>8</v>
      </c>
      <c r="C156" s="8">
        <v>2</v>
      </c>
      <c r="D156" s="8">
        <v>0</v>
      </c>
      <c r="E156" s="8">
        <v>0</v>
      </c>
      <c r="F156" s="8">
        <f t="shared" si="21"/>
        <v>10</v>
      </c>
      <c r="G156" s="8">
        <v>0</v>
      </c>
      <c r="H156" s="8">
        <v>1</v>
      </c>
      <c r="I156" s="8">
        <v>2</v>
      </c>
      <c r="J156" s="8">
        <v>0</v>
      </c>
      <c r="L156" s="8"/>
      <c r="M156" s="8"/>
      <c r="N156" s="8"/>
    </row>
    <row r="157" spans="1:14" s="7" customFormat="1" ht="12.75">
      <c r="A157" s="51" t="s">
        <v>429</v>
      </c>
      <c r="B157" s="51">
        <v>2</v>
      </c>
      <c r="C157" s="51">
        <v>6</v>
      </c>
      <c r="D157" s="51">
        <v>2</v>
      </c>
      <c r="E157" s="51">
        <v>0</v>
      </c>
      <c r="F157" s="8">
        <f t="shared" si="21"/>
        <v>10</v>
      </c>
      <c r="G157" s="51">
        <v>0</v>
      </c>
      <c r="H157" s="51">
        <v>0</v>
      </c>
      <c r="I157" s="51">
        <v>0</v>
      </c>
      <c r="J157" s="51">
        <v>0</v>
      </c>
      <c r="L157" s="8"/>
      <c r="M157" s="8"/>
      <c r="N157" s="8"/>
    </row>
    <row r="158" spans="1:14" s="7" customFormat="1" ht="12.75">
      <c r="A158" s="50" t="s">
        <v>411</v>
      </c>
      <c r="B158" s="8">
        <v>3</v>
      </c>
      <c r="C158" s="8">
        <v>3</v>
      </c>
      <c r="D158" s="8">
        <v>0</v>
      </c>
      <c r="E158" s="8">
        <v>2</v>
      </c>
      <c r="F158" s="8">
        <f t="shared" si="21"/>
        <v>8</v>
      </c>
      <c r="G158" s="8">
        <v>0</v>
      </c>
      <c r="H158" s="8">
        <v>0</v>
      </c>
      <c r="I158" s="8">
        <v>0</v>
      </c>
      <c r="J158" s="8">
        <v>0</v>
      </c>
      <c r="L158" s="8"/>
      <c r="M158" s="8"/>
      <c r="N158" s="8"/>
    </row>
    <row r="159" spans="1:14" s="7" customFormat="1" ht="12.75">
      <c r="A159" s="43" t="s">
        <v>397</v>
      </c>
      <c r="B159" s="51">
        <v>3</v>
      </c>
      <c r="C159" s="51">
        <v>4</v>
      </c>
      <c r="D159" s="51">
        <v>1</v>
      </c>
      <c r="E159" s="51">
        <v>0</v>
      </c>
      <c r="F159" s="8">
        <f t="shared" si="21"/>
        <v>8</v>
      </c>
      <c r="G159" s="51">
        <v>0</v>
      </c>
      <c r="H159" s="51">
        <v>0</v>
      </c>
      <c r="I159" s="51">
        <v>0</v>
      </c>
      <c r="J159" s="51">
        <v>0</v>
      </c>
      <c r="L159" s="8"/>
      <c r="M159" s="8"/>
      <c r="N159" s="8"/>
    </row>
    <row r="160" spans="1:14" s="7" customFormat="1" ht="12.75">
      <c r="A160" s="50" t="s">
        <v>388</v>
      </c>
      <c r="B160" s="8">
        <v>5</v>
      </c>
      <c r="C160" s="8">
        <v>2</v>
      </c>
      <c r="D160" s="8">
        <v>0</v>
      </c>
      <c r="E160" s="8">
        <v>0</v>
      </c>
      <c r="F160" s="8">
        <f t="shared" si="21"/>
        <v>7</v>
      </c>
      <c r="G160" s="8">
        <v>0</v>
      </c>
      <c r="H160" s="8">
        <v>0</v>
      </c>
      <c r="I160" s="8">
        <v>0</v>
      </c>
      <c r="J160" s="8">
        <v>0</v>
      </c>
      <c r="L160" s="8"/>
      <c r="M160" s="8"/>
      <c r="N160" s="8"/>
    </row>
    <row r="161" spans="1:14" s="7" customFormat="1" ht="12.75">
      <c r="A161" s="51" t="s">
        <v>395</v>
      </c>
      <c r="B161" s="51">
        <v>3</v>
      </c>
      <c r="C161" s="51">
        <v>2</v>
      </c>
      <c r="D161" s="51">
        <v>0</v>
      </c>
      <c r="E161" s="51">
        <v>0</v>
      </c>
      <c r="F161" s="8">
        <f t="shared" si="21"/>
        <v>5</v>
      </c>
      <c r="G161" s="51">
        <v>0</v>
      </c>
      <c r="H161" s="51">
        <v>0</v>
      </c>
      <c r="I161" s="51">
        <v>0</v>
      </c>
      <c r="J161" s="51">
        <v>0</v>
      </c>
      <c r="L161" s="8"/>
      <c r="M161" s="8"/>
      <c r="N161" s="8"/>
    </row>
    <row r="162" spans="1:14" s="7" customFormat="1" ht="12.75">
      <c r="A162" s="51" t="s">
        <v>428</v>
      </c>
      <c r="B162" s="51">
        <v>3</v>
      </c>
      <c r="C162" s="51">
        <v>1</v>
      </c>
      <c r="D162" s="51">
        <v>0</v>
      </c>
      <c r="E162" s="51">
        <v>0</v>
      </c>
      <c r="F162" s="8">
        <f t="shared" si="21"/>
        <v>4</v>
      </c>
      <c r="G162" s="51">
        <v>0</v>
      </c>
      <c r="H162" s="51">
        <v>0</v>
      </c>
      <c r="I162" s="51">
        <v>0</v>
      </c>
      <c r="J162" s="51">
        <v>0</v>
      </c>
      <c r="L162" s="8"/>
      <c r="M162" s="8"/>
      <c r="N162" s="8"/>
    </row>
    <row r="163" spans="1:14" s="7" customFormat="1" ht="12.75">
      <c r="A163" s="50" t="s">
        <v>444</v>
      </c>
      <c r="B163" s="8">
        <v>3</v>
      </c>
      <c r="C163" s="8">
        <v>0</v>
      </c>
      <c r="D163" s="8">
        <v>0</v>
      </c>
      <c r="E163" s="8">
        <v>0</v>
      </c>
      <c r="F163" s="8">
        <f t="shared" si="21"/>
        <v>3</v>
      </c>
      <c r="G163" s="8">
        <v>0</v>
      </c>
      <c r="H163" s="8">
        <v>0</v>
      </c>
      <c r="I163" s="8">
        <v>0</v>
      </c>
      <c r="J163" s="8">
        <v>0</v>
      </c>
      <c r="L163" s="8"/>
      <c r="M163" s="8"/>
      <c r="N163" s="8"/>
    </row>
    <row r="164" spans="1:14" s="7" customFormat="1" ht="12.75">
      <c r="A164" s="50" t="s">
        <v>448</v>
      </c>
      <c r="B164" s="8">
        <v>2</v>
      </c>
      <c r="C164" s="8">
        <v>1</v>
      </c>
      <c r="D164" s="8">
        <v>0</v>
      </c>
      <c r="E164" s="8">
        <v>0</v>
      </c>
      <c r="F164" s="8">
        <f t="shared" si="21"/>
        <v>3</v>
      </c>
      <c r="G164" s="8">
        <v>0</v>
      </c>
      <c r="H164" s="8">
        <v>0</v>
      </c>
      <c r="I164" s="8">
        <v>0</v>
      </c>
      <c r="J164" s="8">
        <v>0</v>
      </c>
      <c r="L164" s="8"/>
      <c r="M164" s="8"/>
      <c r="N164" s="8"/>
    </row>
    <row r="165" spans="1:14" s="7" customFormat="1" ht="12.75">
      <c r="A165" s="50" t="s">
        <v>446</v>
      </c>
      <c r="B165" s="8">
        <v>2</v>
      </c>
      <c r="C165" s="8">
        <v>0</v>
      </c>
      <c r="D165" s="8">
        <v>0</v>
      </c>
      <c r="E165" s="8">
        <v>0</v>
      </c>
      <c r="F165" s="8">
        <f t="shared" si="21"/>
        <v>2</v>
      </c>
      <c r="G165" s="8">
        <v>0</v>
      </c>
      <c r="H165" s="8">
        <v>0</v>
      </c>
      <c r="I165" s="8">
        <v>0</v>
      </c>
      <c r="J165" s="8">
        <v>0</v>
      </c>
      <c r="L165" s="8"/>
      <c r="M165" s="8"/>
      <c r="N165" s="8"/>
    </row>
    <row r="166" spans="1:14" s="7" customFormat="1" ht="12.75">
      <c r="A166" s="50" t="s">
        <v>529</v>
      </c>
      <c r="B166" s="8">
        <v>2</v>
      </c>
      <c r="C166" s="8">
        <v>0</v>
      </c>
      <c r="D166" s="8">
        <v>0</v>
      </c>
      <c r="E166" s="8">
        <v>0</v>
      </c>
      <c r="F166" s="8">
        <f t="shared" si="21"/>
        <v>2</v>
      </c>
      <c r="G166" s="8">
        <v>0</v>
      </c>
      <c r="H166" s="8">
        <v>0</v>
      </c>
      <c r="I166" s="8">
        <v>0</v>
      </c>
      <c r="J166" s="8">
        <v>0</v>
      </c>
      <c r="L166" s="8"/>
      <c r="M166" s="8"/>
      <c r="N166" s="8"/>
    </row>
    <row r="167" spans="1:14" s="7" customFormat="1" ht="12.75">
      <c r="A167" s="51" t="s">
        <v>496</v>
      </c>
      <c r="B167" s="51">
        <v>1</v>
      </c>
      <c r="C167" s="51">
        <v>1</v>
      </c>
      <c r="D167" s="51">
        <v>0</v>
      </c>
      <c r="E167" s="51">
        <v>0</v>
      </c>
      <c r="F167" s="8">
        <f t="shared" si="21"/>
        <v>2</v>
      </c>
      <c r="G167" s="51">
        <v>0</v>
      </c>
      <c r="H167" s="51">
        <v>0</v>
      </c>
      <c r="I167" s="51">
        <v>0</v>
      </c>
      <c r="J167" s="51">
        <v>0</v>
      </c>
      <c r="L167" s="8"/>
      <c r="M167" s="8"/>
      <c r="N167" s="8"/>
    </row>
    <row r="168" spans="1:14" s="7" customFormat="1" ht="12.75">
      <c r="A168" s="51" t="s">
        <v>485</v>
      </c>
      <c r="B168" s="51">
        <v>1</v>
      </c>
      <c r="C168" s="51">
        <v>1</v>
      </c>
      <c r="D168" s="51">
        <v>0</v>
      </c>
      <c r="E168" s="51">
        <v>0</v>
      </c>
      <c r="F168" s="8">
        <f t="shared" si="21"/>
        <v>2</v>
      </c>
      <c r="G168" s="51">
        <v>0</v>
      </c>
      <c r="H168" s="51">
        <v>0</v>
      </c>
      <c r="I168" s="51">
        <v>0</v>
      </c>
      <c r="J168" s="51">
        <v>0</v>
      </c>
      <c r="L168" s="8"/>
      <c r="M168" s="8"/>
      <c r="N168" s="8"/>
    </row>
    <row r="169" spans="1:14" s="7" customFormat="1" ht="12.75">
      <c r="A169" s="50" t="s">
        <v>450</v>
      </c>
      <c r="B169" s="8">
        <v>1</v>
      </c>
      <c r="C169" s="8">
        <v>0</v>
      </c>
      <c r="D169" s="8">
        <v>0</v>
      </c>
      <c r="E169" s="8">
        <v>0</v>
      </c>
      <c r="F169" s="8">
        <f t="shared" si="21"/>
        <v>1</v>
      </c>
      <c r="G169" s="8">
        <v>0</v>
      </c>
      <c r="H169" s="8">
        <v>0</v>
      </c>
      <c r="I169" s="8">
        <v>0</v>
      </c>
      <c r="J169" s="8">
        <v>0</v>
      </c>
      <c r="L169" s="8"/>
      <c r="M169" s="8"/>
      <c r="N169" s="8"/>
    </row>
    <row r="170" spans="1:14" s="7" customFormat="1" ht="12.75">
      <c r="A170" s="43" t="s">
        <v>449</v>
      </c>
      <c r="B170" s="51">
        <v>0</v>
      </c>
      <c r="C170" s="51">
        <v>1</v>
      </c>
      <c r="D170" s="51">
        <v>0</v>
      </c>
      <c r="E170" s="51">
        <v>0</v>
      </c>
      <c r="F170" s="8">
        <f t="shared" si="21"/>
        <v>1</v>
      </c>
      <c r="G170" s="51">
        <v>0</v>
      </c>
      <c r="H170" s="51">
        <v>0</v>
      </c>
      <c r="I170" s="51">
        <v>0</v>
      </c>
      <c r="J170" s="51">
        <v>0</v>
      </c>
      <c r="L170" s="8"/>
      <c r="M170" s="8"/>
      <c r="N170" s="8"/>
    </row>
    <row r="171" spans="1:14" s="5" customFormat="1" ht="12.75" thickBot="1">
      <c r="A171" s="35" t="s">
        <v>8</v>
      </c>
      <c r="B171" s="36">
        <f aca="true" t="shared" si="22" ref="B171:J171">SUM(B144:B170)</f>
        <v>239</v>
      </c>
      <c r="C171" s="36">
        <f t="shared" si="22"/>
        <v>211</v>
      </c>
      <c r="D171" s="36">
        <f t="shared" si="22"/>
        <v>25</v>
      </c>
      <c r="E171" s="36">
        <f t="shared" si="22"/>
        <v>5</v>
      </c>
      <c r="F171" s="36">
        <f t="shared" si="22"/>
        <v>480</v>
      </c>
      <c r="G171" s="36">
        <f t="shared" si="22"/>
        <v>18</v>
      </c>
      <c r="H171" s="36">
        <f t="shared" si="22"/>
        <v>9</v>
      </c>
      <c r="I171" s="36">
        <f t="shared" si="22"/>
        <v>9</v>
      </c>
      <c r="J171" s="36">
        <f t="shared" si="22"/>
        <v>1</v>
      </c>
      <c r="L171" s="6"/>
      <c r="M171" s="6"/>
      <c r="N171" s="6"/>
    </row>
    <row r="172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2" manualBreakCount="2">
    <brk id="58" max="255" man="1"/>
    <brk id="11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1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193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7</v>
      </c>
      <c r="E4" s="1">
        <v>7</v>
      </c>
      <c r="F4" s="1"/>
      <c r="G4" s="1"/>
      <c r="H4" s="1">
        <f>SUM(B4:G4)</f>
        <v>14</v>
      </c>
      <c r="I4" s="24"/>
      <c r="J4" s="1"/>
    </row>
    <row r="5" spans="1:10" ht="12.75">
      <c r="A5" t="s">
        <v>134</v>
      </c>
      <c r="B5" s="1">
        <v>28</v>
      </c>
      <c r="C5" s="1">
        <v>14</v>
      </c>
      <c r="D5" s="1">
        <v>7</v>
      </c>
      <c r="E5" s="1">
        <v>0</v>
      </c>
      <c r="F5" s="1"/>
      <c r="G5" s="1"/>
      <c r="H5" s="1">
        <f>SUM(B5:G5)</f>
        <v>49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176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4</v>
      </c>
      <c r="C8" s="8">
        <f>SUM(C9:C11)</f>
        <v>15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10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0.2727272727272727</v>
      </c>
      <c r="C14" s="10">
        <f>SUM(C13/C12)</f>
        <v>0.4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36</v>
      </c>
      <c r="C18" s="8">
        <f>SUM(C19)+(C24)</f>
        <v>35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28</v>
      </c>
      <c r="C19" s="8">
        <v>28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-27</v>
      </c>
      <c r="C20" s="8">
        <v>200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71</v>
      </c>
      <c r="C21" s="8">
        <v>147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44</v>
      </c>
      <c r="C22" s="8">
        <f>SUM(C20)+(C21)</f>
        <v>347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5</v>
      </c>
      <c r="C23" s="8">
        <v>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8</v>
      </c>
      <c r="C24" s="8">
        <v>7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201</v>
      </c>
      <c r="C27" s="8">
        <v>65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33.5</v>
      </c>
      <c r="C28" s="9">
        <f>SUM(C27/C26)</f>
        <v>32.5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4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3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2</v>
      </c>
      <c r="C31" s="8">
        <v>2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10</v>
      </c>
      <c r="C32" s="8">
        <v>20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518</v>
      </c>
      <c r="C33" s="48" t="s">
        <v>519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391</v>
      </c>
      <c r="B36" s="8">
        <v>5</v>
      </c>
      <c r="C36" s="8">
        <v>2</v>
      </c>
      <c r="D36" s="9">
        <f aca="true" t="shared" si="0" ref="D36:D43">SUM(C36)/(B36)</f>
        <v>0.4</v>
      </c>
      <c r="E36" s="1">
        <v>2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497</v>
      </c>
      <c r="B37" s="8">
        <v>1</v>
      </c>
      <c r="C37" s="8">
        <v>1</v>
      </c>
      <c r="D37" s="9">
        <f t="shared" si="0"/>
        <v>1</v>
      </c>
      <c r="E37" s="1">
        <v>1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394</v>
      </c>
      <c r="B38" s="8">
        <v>7</v>
      </c>
      <c r="C38" s="8">
        <v>-1</v>
      </c>
      <c r="D38" s="9">
        <f t="shared" si="0"/>
        <v>-0.14285714285714285</v>
      </c>
      <c r="E38" s="1">
        <v>4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388</v>
      </c>
      <c r="B39" s="8">
        <v>8</v>
      </c>
      <c r="C39" s="8">
        <v>-7</v>
      </c>
      <c r="D39" s="9">
        <f t="shared" si="0"/>
        <v>-0.875</v>
      </c>
      <c r="E39" s="1">
        <v>1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389</v>
      </c>
      <c r="B40" s="8">
        <v>6</v>
      </c>
      <c r="C40" s="8">
        <v>-9</v>
      </c>
      <c r="D40" s="9">
        <f t="shared" si="0"/>
        <v>-1.5</v>
      </c>
      <c r="E40" s="1">
        <v>5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89</v>
      </c>
      <c r="B41" s="8">
        <v>1</v>
      </c>
      <c r="C41" s="8">
        <v>-13</v>
      </c>
      <c r="D41" s="9">
        <f t="shared" si="0"/>
        <v>-13</v>
      </c>
      <c r="E41" s="1" t="s">
        <v>402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28</v>
      </c>
      <c r="C42" s="6">
        <f>SUM(C36:C41)</f>
        <v>-27</v>
      </c>
      <c r="D42" s="15">
        <f t="shared" si="0"/>
        <v>-0.9642857142857143</v>
      </c>
      <c r="E42" s="6">
        <v>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134</v>
      </c>
      <c r="B43" s="6">
        <f>C19</f>
        <v>28</v>
      </c>
      <c r="C43" s="6">
        <f>C20</f>
        <v>200</v>
      </c>
      <c r="D43" s="15">
        <f t="shared" si="0"/>
        <v>7.142857142857143</v>
      </c>
      <c r="E43" s="6">
        <v>64</v>
      </c>
      <c r="F43" s="6">
        <v>2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1:11" ht="12.75">
      <c r="A46" s="7" t="s">
        <v>391</v>
      </c>
      <c r="B46" s="8">
        <v>5</v>
      </c>
      <c r="C46" s="8">
        <v>7</v>
      </c>
      <c r="D46" s="8">
        <v>0</v>
      </c>
      <c r="E46" s="10">
        <f>SUM(B46)/(C46)</f>
        <v>0.7142857142857143</v>
      </c>
      <c r="F46" s="8">
        <v>71</v>
      </c>
      <c r="G46" s="16">
        <f>SUM(F46)/(C46)</f>
        <v>10.142857142857142</v>
      </c>
      <c r="H46" s="8">
        <v>1</v>
      </c>
      <c r="I46" s="1">
        <v>21</v>
      </c>
      <c r="J46" s="8"/>
      <c r="K46" s="8"/>
    </row>
    <row r="47" spans="1:11" ht="12.75">
      <c r="A47" s="7" t="s">
        <v>389</v>
      </c>
      <c r="B47" s="8">
        <v>0</v>
      </c>
      <c r="C47" s="8">
        <v>1</v>
      </c>
      <c r="D47" s="8">
        <v>0</v>
      </c>
      <c r="E47" s="10">
        <f>SUM(B47)/(C47)</f>
        <v>0</v>
      </c>
      <c r="F47" s="8">
        <v>0</v>
      </c>
      <c r="G47" s="16">
        <f>SUM(F47)/(C47)</f>
        <v>0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5</v>
      </c>
      <c r="C48" s="6">
        <f>SUM(C46:C47)</f>
        <v>8</v>
      </c>
      <c r="D48" s="6">
        <f>SUM(D46:D47)</f>
        <v>0</v>
      </c>
      <c r="E48" s="17">
        <f>SUM(B48)/(C48)</f>
        <v>0.625</v>
      </c>
      <c r="F48" s="6">
        <f>SUM(F46:F47)</f>
        <v>71</v>
      </c>
      <c r="G48" s="18">
        <f>SUM(F48)/(C48)</f>
        <v>8.875</v>
      </c>
      <c r="H48" s="6">
        <f>SUM(H46:H47)</f>
        <v>1</v>
      </c>
      <c r="I48" s="6">
        <v>21</v>
      </c>
      <c r="J48" s="6"/>
      <c r="K48" s="6"/>
    </row>
    <row r="49" spans="1:11" ht="12.75">
      <c r="A49" s="5" t="s">
        <v>134</v>
      </c>
      <c r="B49" s="6">
        <f>C23</f>
        <v>7</v>
      </c>
      <c r="C49" s="6">
        <f>C24</f>
        <v>7</v>
      </c>
      <c r="D49" s="6">
        <f>C25</f>
        <v>0</v>
      </c>
      <c r="E49" s="17">
        <f>SUM(B49)/(C49)</f>
        <v>1</v>
      </c>
      <c r="F49" s="6">
        <f>C21</f>
        <v>147</v>
      </c>
      <c r="G49" s="18">
        <f>SUM(F49)/(C49)</f>
        <v>21</v>
      </c>
      <c r="H49" s="6">
        <v>4</v>
      </c>
      <c r="I49" s="6">
        <v>40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1:11" ht="12.75">
      <c r="A52" s="7" t="s">
        <v>395</v>
      </c>
      <c r="B52" s="8">
        <v>2</v>
      </c>
      <c r="C52" s="8">
        <v>36</v>
      </c>
      <c r="D52" s="9">
        <f aca="true" t="shared" si="1" ref="D52:D57">SUM(C52)/(B52)</f>
        <v>18</v>
      </c>
      <c r="E52" s="1">
        <v>21</v>
      </c>
      <c r="F52" s="8">
        <v>1</v>
      </c>
      <c r="G52" s="8"/>
      <c r="H52" s="8"/>
      <c r="I52" s="8"/>
      <c r="J52" s="8"/>
      <c r="K52" s="8"/>
    </row>
    <row r="53" spans="1:11" ht="12.75">
      <c r="A53" s="7" t="s">
        <v>410</v>
      </c>
      <c r="B53" s="8">
        <v>1</v>
      </c>
      <c r="C53" s="8">
        <v>17</v>
      </c>
      <c r="D53" s="9">
        <f t="shared" si="1"/>
        <v>17</v>
      </c>
      <c r="E53" s="1">
        <v>17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400</v>
      </c>
      <c r="B54" s="8">
        <v>1</v>
      </c>
      <c r="C54" s="8">
        <v>12</v>
      </c>
      <c r="D54" s="9">
        <f t="shared" si="1"/>
        <v>12</v>
      </c>
      <c r="E54" s="1">
        <v>12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388</v>
      </c>
      <c r="B55" s="8">
        <v>1</v>
      </c>
      <c r="C55" s="8">
        <v>6</v>
      </c>
      <c r="D55" s="9">
        <f>SUM(C55)/(B55)</f>
        <v>6</v>
      </c>
      <c r="E55" s="1">
        <v>6</v>
      </c>
      <c r="F55" s="8">
        <v>0</v>
      </c>
      <c r="G55" s="8"/>
      <c r="H55" s="8"/>
      <c r="I55" s="8"/>
      <c r="J55" s="8"/>
      <c r="K55" s="8"/>
    </row>
    <row r="56" spans="1:11" ht="12.75">
      <c r="A56" s="5" t="s">
        <v>8</v>
      </c>
      <c r="B56" s="6">
        <f>SUM(B52:B55)</f>
        <v>5</v>
      </c>
      <c r="C56" s="6">
        <f>SUM(C52:C55)</f>
        <v>71</v>
      </c>
      <c r="D56" s="15">
        <f t="shared" si="1"/>
        <v>14.2</v>
      </c>
      <c r="E56" s="6">
        <v>21</v>
      </c>
      <c r="F56" s="6">
        <f>SUM(F52:F55)</f>
        <v>1</v>
      </c>
      <c r="G56" s="6"/>
      <c r="H56" s="6"/>
      <c r="I56" s="6"/>
      <c r="J56" s="6"/>
      <c r="K56" s="14"/>
    </row>
    <row r="57" spans="1:11" ht="12.75">
      <c r="A57" s="5" t="s">
        <v>134</v>
      </c>
      <c r="B57" s="6">
        <f>C23</f>
        <v>7</v>
      </c>
      <c r="C57" s="6">
        <f>C21</f>
        <v>147</v>
      </c>
      <c r="D57" s="15">
        <f t="shared" si="1"/>
        <v>21</v>
      </c>
      <c r="E57" s="6">
        <v>40</v>
      </c>
      <c r="F57" s="6">
        <v>4</v>
      </c>
      <c r="G57" s="6"/>
      <c r="H57" s="6"/>
      <c r="I57" s="6"/>
      <c r="J57" s="6"/>
      <c r="K57" s="14"/>
    </row>
    <row r="58" spans="1:11" ht="12.75">
      <c r="A58" s="5"/>
      <c r="B58" s="6"/>
      <c r="C58" s="6"/>
      <c r="D58" s="15"/>
      <c r="E58" s="6"/>
      <c r="F58" s="6"/>
      <c r="G58" s="6"/>
      <c r="H58" s="6"/>
      <c r="I58" s="6"/>
      <c r="J58" s="6"/>
      <c r="K58" s="14"/>
    </row>
    <row r="59" spans="1:11" ht="12.75">
      <c r="A59" s="5"/>
      <c r="B59" s="6" t="s">
        <v>42</v>
      </c>
      <c r="C59" s="6" t="s">
        <v>42</v>
      </c>
      <c r="D59" s="6" t="s">
        <v>42</v>
      </c>
      <c r="E59" s="6"/>
      <c r="F59" s="6"/>
      <c r="G59" s="6"/>
      <c r="H59" s="6"/>
      <c r="I59" s="6"/>
      <c r="J59" s="6"/>
      <c r="K59" s="14"/>
    </row>
    <row r="60" spans="1:11" ht="12.75">
      <c r="A60" s="5" t="s">
        <v>50</v>
      </c>
      <c r="B60" s="6" t="s">
        <v>51</v>
      </c>
      <c r="C60" s="6" t="s">
        <v>49</v>
      </c>
      <c r="D60" s="6" t="s">
        <v>97</v>
      </c>
      <c r="E60" s="6" t="s">
        <v>53</v>
      </c>
      <c r="F60" s="6" t="s">
        <v>54</v>
      </c>
      <c r="G60" s="6" t="s">
        <v>55</v>
      </c>
      <c r="H60" s="6" t="s">
        <v>56</v>
      </c>
      <c r="I60" s="6" t="s">
        <v>57</v>
      </c>
      <c r="J60" s="6"/>
      <c r="K60" s="14"/>
    </row>
    <row r="61" spans="1:11" ht="12.75">
      <c r="A61" s="7" t="s">
        <v>395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6</v>
      </c>
      <c r="J61" s="8"/>
      <c r="K61" s="8"/>
    </row>
    <row r="62" spans="1:11" ht="12.75">
      <c r="A62" s="7" t="s">
        <v>394</v>
      </c>
      <c r="B62" s="8">
        <v>0</v>
      </c>
      <c r="C62" s="8">
        <v>0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f>SUM(B62*6)+(C62*6)+(D62*6)+(E62)+(F62*2)+(G62*3)+(H62*2)</f>
        <v>6</v>
      </c>
      <c r="J62" s="8"/>
      <c r="K62" s="8"/>
    </row>
    <row r="63" spans="1:11" ht="12.75">
      <c r="A63" s="7" t="s">
        <v>473</v>
      </c>
      <c r="B63" s="8">
        <v>0</v>
      </c>
      <c r="C63" s="8">
        <v>0</v>
      </c>
      <c r="D63" s="8">
        <v>0</v>
      </c>
      <c r="E63" s="8">
        <v>2</v>
      </c>
      <c r="F63" s="8">
        <v>0</v>
      </c>
      <c r="G63" s="8">
        <v>0</v>
      </c>
      <c r="H63" s="8">
        <v>0</v>
      </c>
      <c r="I63" s="8">
        <f>SUM(B63*6)+(C63*6)+(D63*6)+(E63)+(F63*2)+(G63*3)+(H63*2)</f>
        <v>2</v>
      </c>
      <c r="J63" s="8"/>
      <c r="K63" s="8"/>
    </row>
    <row r="64" spans="1:11" ht="12.75">
      <c r="A64" s="5" t="s">
        <v>8</v>
      </c>
      <c r="B64" s="6">
        <f aca="true" t="shared" si="2" ref="B64:H64">SUM(B61:B63)</f>
        <v>0</v>
      </c>
      <c r="C64" s="6">
        <f t="shared" si="2"/>
        <v>1</v>
      </c>
      <c r="D64" s="6">
        <f t="shared" si="2"/>
        <v>1</v>
      </c>
      <c r="E64" s="6">
        <f t="shared" si="2"/>
        <v>2</v>
      </c>
      <c r="F64" s="6">
        <f t="shared" si="2"/>
        <v>0</v>
      </c>
      <c r="G64" s="6">
        <f t="shared" si="2"/>
        <v>0</v>
      </c>
      <c r="H64" s="6">
        <f t="shared" si="2"/>
        <v>0</v>
      </c>
      <c r="I64" s="6">
        <f>SUM(B64*6)+(C64*6)+(D64*6)+(E64)+(F64*2)+(G64*3)+(H64*2)</f>
        <v>14</v>
      </c>
      <c r="J64" s="6"/>
      <c r="K64" s="14"/>
    </row>
    <row r="65" spans="1:11" ht="12.75">
      <c r="A65" s="5" t="s">
        <v>134</v>
      </c>
      <c r="B65" s="6">
        <f>F43</f>
        <v>2</v>
      </c>
      <c r="C65" s="6">
        <f>H49</f>
        <v>4</v>
      </c>
      <c r="D65" s="6">
        <v>1</v>
      </c>
      <c r="E65" s="6">
        <f>B70</f>
        <v>7</v>
      </c>
      <c r="F65" s="6">
        <v>0</v>
      </c>
      <c r="G65" s="6">
        <f>E70</f>
        <v>0</v>
      </c>
      <c r="H65" s="6">
        <v>0</v>
      </c>
      <c r="I65" s="6">
        <f>SUM(B65*6)+(C65*6)+(D65*6)+(E65)+(F65*2)+(G65*3)+(H65*2)</f>
        <v>49</v>
      </c>
      <c r="J65" s="6"/>
      <c r="K65" s="14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ht="12.75">
      <c r="A67" s="5" t="s">
        <v>58</v>
      </c>
      <c r="B67" s="6" t="s">
        <v>59</v>
      </c>
      <c r="C67" s="6" t="s">
        <v>60</v>
      </c>
      <c r="D67" s="6" t="s">
        <v>46</v>
      </c>
      <c r="E67" s="6" t="s">
        <v>87</v>
      </c>
      <c r="F67" s="6" t="s">
        <v>61</v>
      </c>
      <c r="G67" s="6" t="s">
        <v>46</v>
      </c>
      <c r="H67" s="6" t="s">
        <v>41</v>
      </c>
      <c r="I67" s="6" t="s">
        <v>57</v>
      </c>
      <c r="J67" s="19" t="s">
        <v>74</v>
      </c>
      <c r="K67" s="14"/>
    </row>
    <row r="68" spans="1:11" ht="12.75">
      <c r="A68" s="7" t="s">
        <v>473</v>
      </c>
      <c r="B68" s="8">
        <v>2</v>
      </c>
      <c r="C68" s="8">
        <v>2</v>
      </c>
      <c r="D68" s="10">
        <f>SUM(B68/C68)</f>
        <v>1</v>
      </c>
      <c r="E68" s="20">
        <v>0</v>
      </c>
      <c r="F68" s="20">
        <v>0</v>
      </c>
      <c r="G68" s="17">
        <v>0</v>
      </c>
      <c r="H68" s="1" t="s">
        <v>95</v>
      </c>
      <c r="I68" s="8">
        <f>SUM(B68)+(E68*3)</f>
        <v>2</v>
      </c>
      <c r="J68" s="22"/>
      <c r="K68" s="8"/>
    </row>
    <row r="69" spans="1:11" ht="12.75">
      <c r="A69" s="5" t="s">
        <v>8</v>
      </c>
      <c r="B69" s="6">
        <f>SUM(B68:B68)</f>
        <v>2</v>
      </c>
      <c r="C69" s="6">
        <f>SUM(C68:C68)</f>
        <v>2</v>
      </c>
      <c r="D69" s="17">
        <f>SUM(B69/C69)</f>
        <v>1</v>
      </c>
      <c r="E69" s="6">
        <f>SUM(E68:E68)</f>
        <v>0</v>
      </c>
      <c r="F69" s="6">
        <f>SUM(F68:F68)</f>
        <v>0</v>
      </c>
      <c r="G69" s="17">
        <v>0</v>
      </c>
      <c r="H69" s="6" t="s">
        <v>95</v>
      </c>
      <c r="I69" s="6">
        <f>SUM(B69)+(E69*3)</f>
        <v>2</v>
      </c>
      <c r="J69" s="19"/>
      <c r="K69" s="6"/>
    </row>
    <row r="70" spans="1:11" ht="12.75">
      <c r="A70" s="5" t="s">
        <v>134</v>
      </c>
      <c r="B70" s="6">
        <v>7</v>
      </c>
      <c r="C70" s="6">
        <v>7</v>
      </c>
      <c r="D70" s="17">
        <f>SUM(B70/C70)</f>
        <v>1</v>
      </c>
      <c r="E70" s="23">
        <v>0</v>
      </c>
      <c r="F70" s="23">
        <v>0</v>
      </c>
      <c r="G70" s="17">
        <v>0</v>
      </c>
      <c r="H70" s="6" t="s">
        <v>95</v>
      </c>
      <c r="I70" s="6">
        <f>SUM(B70)+(E70*3)</f>
        <v>7</v>
      </c>
      <c r="J70" s="19"/>
      <c r="K70" s="6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5" t="s">
        <v>75</v>
      </c>
      <c r="B72" s="6" t="s">
        <v>76</v>
      </c>
      <c r="C72" s="6" t="s">
        <v>40</v>
      </c>
      <c r="D72" s="6" t="s">
        <v>9</v>
      </c>
      <c r="E72" s="6" t="s">
        <v>41</v>
      </c>
      <c r="F72" s="6" t="s">
        <v>42</v>
      </c>
      <c r="G72" s="6"/>
      <c r="H72" s="6"/>
      <c r="I72" s="6"/>
      <c r="J72" s="6"/>
      <c r="K72" s="6"/>
    </row>
    <row r="73" spans="1:11" ht="12.75">
      <c r="A73" s="7" t="s">
        <v>388</v>
      </c>
      <c r="B73" s="8">
        <v>3</v>
      </c>
      <c r="C73" s="8">
        <v>55</v>
      </c>
      <c r="D73" s="9">
        <f aca="true" t="shared" si="3" ref="D73:D78">SUM(C73)/(B73)</f>
        <v>18.333333333333332</v>
      </c>
      <c r="E73" s="1">
        <v>36</v>
      </c>
      <c r="F73" s="8">
        <v>0</v>
      </c>
      <c r="G73" s="8"/>
      <c r="H73" s="8"/>
      <c r="I73" s="8"/>
      <c r="J73" s="8"/>
      <c r="K73" s="8"/>
    </row>
    <row r="74" spans="1:11" ht="12.75">
      <c r="A74" s="7" t="s">
        <v>410</v>
      </c>
      <c r="B74" s="8">
        <v>1</v>
      </c>
      <c r="C74" s="8">
        <v>12</v>
      </c>
      <c r="D74" s="9">
        <f t="shared" si="3"/>
        <v>12</v>
      </c>
      <c r="E74" s="1">
        <v>12</v>
      </c>
      <c r="F74" s="8">
        <v>0</v>
      </c>
      <c r="G74" s="8"/>
      <c r="H74" s="8"/>
      <c r="I74" s="8"/>
      <c r="J74" s="8"/>
      <c r="K74" s="8"/>
    </row>
    <row r="75" spans="1:11" ht="12.75">
      <c r="A75" s="7" t="s">
        <v>400</v>
      </c>
      <c r="B75" s="8">
        <v>1</v>
      </c>
      <c r="C75" s="8">
        <v>12</v>
      </c>
      <c r="D75" s="9">
        <f t="shared" si="3"/>
        <v>12</v>
      </c>
      <c r="E75" s="1">
        <v>12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395</v>
      </c>
      <c r="B76" s="8">
        <v>1</v>
      </c>
      <c r="C76" s="8">
        <v>11</v>
      </c>
      <c r="D76" s="9">
        <f t="shared" si="3"/>
        <v>11</v>
      </c>
      <c r="E76" s="1">
        <v>11</v>
      </c>
      <c r="F76" s="8">
        <v>0</v>
      </c>
      <c r="G76" s="8"/>
      <c r="H76" s="8"/>
      <c r="I76" s="8"/>
      <c r="J76" s="8"/>
      <c r="K76" s="8"/>
    </row>
    <row r="77" spans="1:11" ht="12.75">
      <c r="A77" s="5" t="s">
        <v>8</v>
      </c>
      <c r="B77" s="6">
        <f>SUM(B73:B76)</f>
        <v>6</v>
      </c>
      <c r="C77" s="6">
        <f>SUM(C73:C76)</f>
        <v>90</v>
      </c>
      <c r="D77" s="15">
        <f t="shared" si="3"/>
        <v>15</v>
      </c>
      <c r="E77" s="6">
        <v>36</v>
      </c>
      <c r="F77" s="6">
        <f>SUM(F73:F76)</f>
        <v>0</v>
      </c>
      <c r="G77" s="6"/>
      <c r="H77" s="6"/>
      <c r="I77" s="6"/>
      <c r="J77" s="6"/>
      <c r="K77" s="14"/>
    </row>
    <row r="78" spans="1:11" ht="12.75">
      <c r="A78" s="5" t="s">
        <v>134</v>
      </c>
      <c r="B78" s="6">
        <v>3</v>
      </c>
      <c r="C78" s="6">
        <v>71</v>
      </c>
      <c r="D78" s="15">
        <f t="shared" si="3"/>
        <v>23.666666666666668</v>
      </c>
      <c r="E78" s="6">
        <v>29</v>
      </c>
      <c r="F78" s="6">
        <v>0</v>
      </c>
      <c r="G78" s="6"/>
      <c r="H78" s="6"/>
      <c r="I78" s="6"/>
      <c r="J78" s="6"/>
      <c r="K78" s="14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64</v>
      </c>
      <c r="B80" s="6" t="s">
        <v>77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7" t="s">
        <v>388</v>
      </c>
      <c r="B81" s="8">
        <v>1</v>
      </c>
      <c r="C81" s="8">
        <v>16</v>
      </c>
      <c r="D81" s="9">
        <f>SUM(C81)/(B81)</f>
        <v>16</v>
      </c>
      <c r="E81" s="1">
        <v>16</v>
      </c>
      <c r="F81" s="8">
        <v>0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f>SUM(B81:B81)</f>
        <v>1</v>
      </c>
      <c r="C82" s="6">
        <f>SUM(C81:C81)</f>
        <v>16</v>
      </c>
      <c r="D82" s="15">
        <f>SUM(C82)/(B82)</f>
        <v>16</v>
      </c>
      <c r="E82" s="6">
        <v>16</v>
      </c>
      <c r="F82" s="6">
        <f>SUM(F81:F81)</f>
        <v>0</v>
      </c>
      <c r="G82" s="5"/>
      <c r="H82" s="5"/>
      <c r="I82" s="5"/>
      <c r="J82" s="5"/>
      <c r="K82" s="6"/>
    </row>
    <row r="83" spans="1:11" ht="12.75">
      <c r="A83" s="5" t="s">
        <v>134</v>
      </c>
      <c r="B83" s="6">
        <v>0</v>
      </c>
      <c r="C83" s="6"/>
      <c r="D83" s="15"/>
      <c r="E83" s="6"/>
      <c r="F83" s="6"/>
      <c r="G83" s="5"/>
      <c r="H83" s="5"/>
      <c r="I83" s="5"/>
      <c r="J83" s="5"/>
      <c r="K83" s="6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65</v>
      </c>
      <c r="B85" s="6" t="s">
        <v>78</v>
      </c>
      <c r="C85" s="6" t="s">
        <v>40</v>
      </c>
      <c r="D85" s="6" t="s">
        <v>9</v>
      </c>
      <c r="E85" s="6" t="s">
        <v>41</v>
      </c>
      <c r="F85" s="6" t="s">
        <v>42</v>
      </c>
      <c r="G85" s="12"/>
      <c r="H85" s="12"/>
      <c r="I85" s="12"/>
      <c r="J85" s="12"/>
      <c r="K85" s="14"/>
    </row>
    <row r="86" spans="1:11" ht="12.75">
      <c r="A86" s="5" t="s">
        <v>401</v>
      </c>
      <c r="B86" s="6"/>
      <c r="C86" s="6"/>
      <c r="D86" s="15"/>
      <c r="E86" s="6"/>
      <c r="F86" s="6"/>
      <c r="G86" s="12"/>
      <c r="H86" s="12"/>
      <c r="I86" s="12"/>
      <c r="J86" s="12"/>
      <c r="K86" s="14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66</v>
      </c>
      <c r="B88" s="6" t="s">
        <v>79</v>
      </c>
      <c r="C88" s="6" t="s">
        <v>40</v>
      </c>
      <c r="D88" s="6" t="s">
        <v>9</v>
      </c>
      <c r="E88" s="6" t="s">
        <v>41</v>
      </c>
      <c r="F88" s="6"/>
      <c r="G88" s="12"/>
      <c r="H88" s="12"/>
      <c r="I88" s="12"/>
      <c r="J88" s="12"/>
      <c r="K88" s="14"/>
    </row>
    <row r="89" spans="1:11" ht="12.75">
      <c r="A89" s="7" t="s">
        <v>390</v>
      </c>
      <c r="B89" s="8">
        <v>5</v>
      </c>
      <c r="C89" s="8">
        <v>155</v>
      </c>
      <c r="D89" s="9">
        <f>SUM(C89)/(B89)</f>
        <v>31</v>
      </c>
      <c r="E89" s="1">
        <v>46</v>
      </c>
      <c r="F89" s="8"/>
      <c r="G89" s="7"/>
      <c r="H89" s="7"/>
      <c r="I89" s="7"/>
      <c r="J89" s="7"/>
      <c r="K89" s="8"/>
    </row>
    <row r="90" spans="1:11" ht="12.75">
      <c r="A90" s="7" t="s">
        <v>413</v>
      </c>
      <c r="B90" s="8">
        <v>1</v>
      </c>
      <c r="C90" s="8">
        <v>46</v>
      </c>
      <c r="D90" s="9">
        <f>SUM(C90)/(B90)</f>
        <v>46</v>
      </c>
      <c r="E90" s="1">
        <v>46</v>
      </c>
      <c r="F90" s="8"/>
      <c r="G90" s="7"/>
      <c r="H90" s="7"/>
      <c r="I90" s="7"/>
      <c r="J90" s="7"/>
      <c r="K90" s="8"/>
    </row>
    <row r="91" spans="1:11" ht="12.75">
      <c r="A91" s="5" t="s">
        <v>8</v>
      </c>
      <c r="B91" s="6">
        <f>SUM(B89:B90)</f>
        <v>6</v>
      </c>
      <c r="C91" s="6">
        <f>SUM(C89:C90)</f>
        <v>201</v>
      </c>
      <c r="D91" s="15">
        <f>SUM(C91)/(B91)</f>
        <v>33.5</v>
      </c>
      <c r="E91" s="6">
        <v>46</v>
      </c>
      <c r="F91" s="6"/>
      <c r="G91" s="5"/>
      <c r="H91" s="5"/>
      <c r="I91" s="5"/>
      <c r="J91" s="5"/>
      <c r="K91" s="6"/>
    </row>
    <row r="92" spans="1:11" ht="12.75">
      <c r="A92" s="5" t="s">
        <v>134</v>
      </c>
      <c r="B92" s="6">
        <f>C26</f>
        <v>2</v>
      </c>
      <c r="C92" s="6">
        <f>C27</f>
        <v>65</v>
      </c>
      <c r="D92" s="15">
        <f>SUM(C92)/(B92)</f>
        <v>32.5</v>
      </c>
      <c r="E92" s="6">
        <v>40</v>
      </c>
      <c r="F92" s="6"/>
      <c r="G92" s="5"/>
      <c r="H92" s="5"/>
      <c r="I92" s="5"/>
      <c r="J92" s="5"/>
      <c r="K92" s="6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ht="12.75">
      <c r="A94" s="5" t="s">
        <v>82</v>
      </c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>
      <c r="A95" s="7" t="s">
        <v>520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521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522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523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524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525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 t="s">
        <v>526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7" t="s">
        <v>527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 t="s">
        <v>528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28" t="s">
        <v>67</v>
      </c>
      <c r="B105" s="29" t="s">
        <v>6</v>
      </c>
      <c r="C105" s="29" t="s">
        <v>91</v>
      </c>
      <c r="D105" s="29" t="s">
        <v>71</v>
      </c>
      <c r="E105" s="29" t="s">
        <v>70</v>
      </c>
      <c r="F105" s="29" t="s">
        <v>407</v>
      </c>
      <c r="G105" s="29" t="s">
        <v>415</v>
      </c>
      <c r="H105" s="29" t="s">
        <v>416</v>
      </c>
      <c r="I105" s="29" t="s">
        <v>73</v>
      </c>
      <c r="J105" s="29" t="s">
        <v>83</v>
      </c>
      <c r="K105" s="44"/>
    </row>
    <row r="106" spans="1:11" ht="12.75">
      <c r="A106" s="50" t="s">
        <v>408</v>
      </c>
      <c r="B106" s="8">
        <v>3</v>
      </c>
      <c r="C106" s="8">
        <v>4</v>
      </c>
      <c r="D106" s="8">
        <v>2</v>
      </c>
      <c r="E106" s="8">
        <v>0</v>
      </c>
      <c r="F106" s="8">
        <f aca="true" t="shared" si="4" ref="F106:F120">SUM(B106:E106)</f>
        <v>9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50" t="s">
        <v>390</v>
      </c>
      <c r="B107" s="8">
        <v>3</v>
      </c>
      <c r="C107" s="8">
        <v>3</v>
      </c>
      <c r="D107" s="8">
        <v>0</v>
      </c>
      <c r="E107" s="8">
        <v>0</v>
      </c>
      <c r="F107" s="8">
        <f t="shared" si="4"/>
        <v>6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50" t="s">
        <v>412</v>
      </c>
      <c r="B108" s="8">
        <v>1</v>
      </c>
      <c r="C108" s="8">
        <v>2</v>
      </c>
      <c r="D108" s="8">
        <v>2</v>
      </c>
      <c r="E108" s="8">
        <v>0</v>
      </c>
      <c r="F108" s="8">
        <f t="shared" si="4"/>
        <v>5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50" t="s">
        <v>410</v>
      </c>
      <c r="B109" s="8">
        <v>3</v>
      </c>
      <c r="C109" s="8">
        <v>1</v>
      </c>
      <c r="D109" s="8">
        <v>0</v>
      </c>
      <c r="E109" s="8">
        <v>0</v>
      </c>
      <c r="F109" s="8">
        <f t="shared" si="4"/>
        <v>4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50" t="s">
        <v>409</v>
      </c>
      <c r="B110" s="8">
        <v>0</v>
      </c>
      <c r="C110" s="8">
        <v>4</v>
      </c>
      <c r="D110" s="8">
        <v>0</v>
      </c>
      <c r="E110" s="8">
        <v>0</v>
      </c>
      <c r="F110" s="8">
        <f t="shared" si="4"/>
        <v>4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50" t="s">
        <v>400</v>
      </c>
      <c r="B111" s="8">
        <v>3</v>
      </c>
      <c r="C111" s="8">
        <v>0</v>
      </c>
      <c r="D111" s="8">
        <v>0</v>
      </c>
      <c r="E111" s="8">
        <v>0</v>
      </c>
      <c r="F111" s="8">
        <f t="shared" si="4"/>
        <v>3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50" t="s">
        <v>394</v>
      </c>
      <c r="B112" s="8">
        <v>2</v>
      </c>
      <c r="C112" s="8">
        <v>1</v>
      </c>
      <c r="D112" s="8">
        <v>0</v>
      </c>
      <c r="E112" s="8">
        <v>0</v>
      </c>
      <c r="F112" s="8">
        <f t="shared" si="4"/>
        <v>3</v>
      </c>
      <c r="G112" s="8">
        <v>0</v>
      </c>
      <c r="H112" s="8">
        <v>0</v>
      </c>
      <c r="I112" s="8">
        <v>1</v>
      </c>
      <c r="J112" s="8">
        <v>0</v>
      </c>
      <c r="K112" s="1"/>
    </row>
    <row r="113" spans="1:11" ht="12.75">
      <c r="A113" s="50" t="s">
        <v>529</v>
      </c>
      <c r="B113" s="8">
        <v>2</v>
      </c>
      <c r="C113" s="8">
        <v>0</v>
      </c>
      <c r="D113" s="8">
        <v>0</v>
      </c>
      <c r="E113" s="8">
        <v>0</v>
      </c>
      <c r="F113" s="8">
        <f t="shared" si="4"/>
        <v>2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50" t="s">
        <v>448</v>
      </c>
      <c r="B114" s="8">
        <v>1</v>
      </c>
      <c r="C114" s="8">
        <v>0</v>
      </c>
      <c r="D114" s="8">
        <v>0</v>
      </c>
      <c r="E114" s="8">
        <v>0</v>
      </c>
      <c r="F114" s="8">
        <f t="shared" si="4"/>
        <v>1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 t="s">
        <v>395</v>
      </c>
      <c r="B115" s="8">
        <v>1</v>
      </c>
      <c r="C115" s="8">
        <v>0</v>
      </c>
      <c r="D115" s="8">
        <v>0</v>
      </c>
      <c r="E115" s="8">
        <v>0</v>
      </c>
      <c r="F115" s="8">
        <f t="shared" si="4"/>
        <v>1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 t="s">
        <v>444</v>
      </c>
      <c r="B116" s="8">
        <v>1</v>
      </c>
      <c r="C116" s="8">
        <v>0</v>
      </c>
      <c r="D116" s="8">
        <v>0</v>
      </c>
      <c r="E116" s="8">
        <v>0</v>
      </c>
      <c r="F116" s="8">
        <f t="shared" si="4"/>
        <v>1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 t="s">
        <v>413</v>
      </c>
      <c r="B117" s="8">
        <v>0</v>
      </c>
      <c r="C117" s="8">
        <v>1</v>
      </c>
      <c r="D117" s="8">
        <v>0</v>
      </c>
      <c r="E117" s="8">
        <v>0</v>
      </c>
      <c r="F117" s="8">
        <f t="shared" si="4"/>
        <v>1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 t="s">
        <v>389</v>
      </c>
      <c r="B118" s="8">
        <v>0</v>
      </c>
      <c r="C118" s="8">
        <v>1</v>
      </c>
      <c r="D118" s="8">
        <v>0</v>
      </c>
      <c r="E118" s="8">
        <v>0</v>
      </c>
      <c r="F118" s="8">
        <f t="shared" si="4"/>
        <v>1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 t="s">
        <v>473</v>
      </c>
      <c r="B119" s="8">
        <v>0</v>
      </c>
      <c r="C119" s="8">
        <v>1</v>
      </c>
      <c r="D119" s="8">
        <v>0</v>
      </c>
      <c r="E119" s="8">
        <v>0</v>
      </c>
      <c r="F119" s="8">
        <f t="shared" si="4"/>
        <v>1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 t="s">
        <v>393</v>
      </c>
      <c r="B120" s="8">
        <v>0</v>
      </c>
      <c r="C120" s="8">
        <v>1</v>
      </c>
      <c r="D120" s="8">
        <v>0</v>
      </c>
      <c r="E120" s="8">
        <v>0</v>
      </c>
      <c r="F120" s="8">
        <f t="shared" si="4"/>
        <v>1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28" t="s">
        <v>8</v>
      </c>
      <c r="B121" s="29">
        <f aca="true" t="shared" si="5" ref="B121:J121">SUM(B106:B120)</f>
        <v>20</v>
      </c>
      <c r="C121" s="29">
        <f t="shared" si="5"/>
        <v>19</v>
      </c>
      <c r="D121" s="29">
        <f t="shared" si="5"/>
        <v>4</v>
      </c>
      <c r="E121" s="29">
        <f t="shared" si="5"/>
        <v>0</v>
      </c>
      <c r="F121" s="29">
        <f t="shared" si="5"/>
        <v>43</v>
      </c>
      <c r="G121" s="29">
        <f t="shared" si="5"/>
        <v>0</v>
      </c>
      <c r="H121" s="29">
        <f t="shared" si="5"/>
        <v>0</v>
      </c>
      <c r="I121" s="29">
        <f t="shared" si="5"/>
        <v>1</v>
      </c>
      <c r="J121" s="29">
        <f t="shared" si="5"/>
        <v>0</v>
      </c>
      <c r="K121" s="44"/>
    </row>
  </sheetData>
  <sheetProtection/>
  <printOptions/>
  <pageMargins left="0.3" right="0.3" top="0.25" bottom="0.25" header="0.5" footer="0.5"/>
  <pageSetup horizontalDpi="600" verticalDpi="600" orientation="portrait" r:id="rId1"/>
  <rowBreaks count="2" manualBreakCount="2">
    <brk id="58" max="255" man="1"/>
    <brk id="10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194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110</v>
      </c>
      <c r="B4" s="1">
        <v>24</v>
      </c>
      <c r="C4" s="1">
        <v>13</v>
      </c>
      <c r="D4" s="1">
        <v>6</v>
      </c>
      <c r="E4" s="1">
        <v>0</v>
      </c>
      <c r="F4" s="1"/>
      <c r="G4" s="1"/>
      <c r="H4" s="1">
        <f>SUM(B4:G4)</f>
        <v>43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111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6</v>
      </c>
      <c r="C8" s="8">
        <f>SUM(C9:C11)</f>
        <v>15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4</v>
      </c>
      <c r="C9" s="8">
        <v>15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10</v>
      </c>
      <c r="C12" s="8">
        <v>6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1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</v>
      </c>
      <c r="C14" s="10">
        <f>SUM(C13/C12)</f>
        <v>0.16666666666666666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4</v>
      </c>
      <c r="C15" s="8">
        <v>4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0.25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43</v>
      </c>
      <c r="C18" s="8">
        <f>SUM(C19)+(C24)</f>
        <v>44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31</v>
      </c>
      <c r="C19" s="8">
        <v>40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44</v>
      </c>
      <c r="C20" s="8">
        <v>342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26</v>
      </c>
      <c r="C21" s="8">
        <v>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70</v>
      </c>
      <c r="C22" s="8">
        <f>SUM(C20)+(C21)</f>
        <v>348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4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5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147</v>
      </c>
      <c r="C27" s="8">
        <v>37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29.4</v>
      </c>
      <c r="C28" s="9">
        <f>SUM(C27/C26)</f>
        <v>37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5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4</v>
      </c>
      <c r="C31" s="8">
        <v>9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40</v>
      </c>
      <c r="C32" s="8">
        <v>80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530</v>
      </c>
      <c r="C33" s="48" t="s">
        <v>531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389</v>
      </c>
      <c r="B36" s="8">
        <v>7</v>
      </c>
      <c r="C36" s="8">
        <v>30</v>
      </c>
      <c r="D36" s="9">
        <f aca="true" t="shared" si="0" ref="D36:D45">SUM(C36)/(B36)</f>
        <v>4.285714285714286</v>
      </c>
      <c r="E36" s="1">
        <v>9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394</v>
      </c>
      <c r="B37" s="8">
        <v>6</v>
      </c>
      <c r="C37" s="8">
        <v>24</v>
      </c>
      <c r="D37" s="9">
        <f t="shared" si="0"/>
        <v>4</v>
      </c>
      <c r="E37" s="1">
        <v>17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388</v>
      </c>
      <c r="B38" s="8">
        <v>10</v>
      </c>
      <c r="C38" s="8">
        <v>17</v>
      </c>
      <c r="D38" s="9">
        <f t="shared" si="0"/>
        <v>1.7</v>
      </c>
      <c r="E38" s="1">
        <v>13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497</v>
      </c>
      <c r="B39" s="8">
        <v>1</v>
      </c>
      <c r="C39" s="8">
        <v>6</v>
      </c>
      <c r="D39" s="9">
        <f t="shared" si="0"/>
        <v>6</v>
      </c>
      <c r="E39" s="1">
        <v>6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391</v>
      </c>
      <c r="B40" s="8">
        <v>3</v>
      </c>
      <c r="C40" s="8">
        <v>3</v>
      </c>
      <c r="D40" s="9">
        <f t="shared" si="0"/>
        <v>1</v>
      </c>
      <c r="E40" s="1">
        <v>8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390</v>
      </c>
      <c r="B41" s="8">
        <v>1</v>
      </c>
      <c r="C41" s="8">
        <v>-3</v>
      </c>
      <c r="D41" s="9">
        <f t="shared" si="0"/>
        <v>-3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393</v>
      </c>
      <c r="B42" s="8">
        <v>1</v>
      </c>
      <c r="C42" s="8">
        <v>-3</v>
      </c>
      <c r="D42" s="9">
        <f t="shared" si="0"/>
        <v>-3</v>
      </c>
      <c r="E42" s="1" t="s">
        <v>95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89</v>
      </c>
      <c r="B43" s="8">
        <v>2</v>
      </c>
      <c r="C43" s="8">
        <v>-30</v>
      </c>
      <c r="D43" s="9">
        <f t="shared" si="0"/>
        <v>-15</v>
      </c>
      <c r="E43" s="1" t="s">
        <v>95</v>
      </c>
      <c r="F43" s="8">
        <v>0</v>
      </c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31</v>
      </c>
      <c r="C44" s="6">
        <f>SUM(C36:C43)</f>
        <v>44</v>
      </c>
      <c r="D44" s="15">
        <f t="shared" si="0"/>
        <v>1.4193548387096775</v>
      </c>
      <c r="E44" s="6">
        <v>17</v>
      </c>
      <c r="F44" s="6">
        <f>SUM(F36:F43)</f>
        <v>0</v>
      </c>
      <c r="G44" s="6"/>
      <c r="H44" s="6"/>
      <c r="I44" s="6"/>
      <c r="J44" s="6"/>
      <c r="K44" s="6"/>
    </row>
    <row r="45" spans="1:11" ht="12.75">
      <c r="A45" s="5" t="s">
        <v>110</v>
      </c>
      <c r="B45" s="6">
        <f>C19</f>
        <v>40</v>
      </c>
      <c r="C45" s="6">
        <f>C20</f>
        <v>342</v>
      </c>
      <c r="D45" s="15">
        <f t="shared" si="0"/>
        <v>8.55</v>
      </c>
      <c r="E45" s="6" t="s">
        <v>532</v>
      </c>
      <c r="F45" s="6">
        <v>6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/>
      <c r="K47" s="6"/>
    </row>
    <row r="48" spans="1:11" ht="12.75">
      <c r="A48" s="7" t="s">
        <v>389</v>
      </c>
      <c r="B48" s="8">
        <v>4</v>
      </c>
      <c r="C48" s="8">
        <v>11</v>
      </c>
      <c r="D48" s="8">
        <v>0</v>
      </c>
      <c r="E48" s="10">
        <f>SUM(B48)/(C48)</f>
        <v>0.36363636363636365</v>
      </c>
      <c r="F48" s="8">
        <v>26</v>
      </c>
      <c r="G48" s="16">
        <f>SUM(F48)/(C48)</f>
        <v>2.3636363636363638</v>
      </c>
      <c r="H48" s="8">
        <v>0</v>
      </c>
      <c r="I48" s="1">
        <v>12</v>
      </c>
      <c r="J48" s="8"/>
      <c r="K48" s="8"/>
    </row>
    <row r="49" spans="1:11" ht="12.75">
      <c r="A49" s="7" t="s">
        <v>391</v>
      </c>
      <c r="B49" s="8">
        <v>0</v>
      </c>
      <c r="C49" s="8">
        <v>1</v>
      </c>
      <c r="D49" s="8">
        <v>0</v>
      </c>
      <c r="E49" s="10">
        <f>SUM(B49)/(C49)</f>
        <v>0</v>
      </c>
      <c r="F49" s="8">
        <v>0</v>
      </c>
      <c r="G49" s="16">
        <f>SUM(F49)/(C49)</f>
        <v>0</v>
      </c>
      <c r="H49" s="8">
        <v>0</v>
      </c>
      <c r="I49" s="1" t="s">
        <v>95</v>
      </c>
      <c r="J49" s="8"/>
      <c r="K49" s="8"/>
    </row>
    <row r="50" spans="1:11" ht="12.75">
      <c r="A50" s="5" t="s">
        <v>8</v>
      </c>
      <c r="B50" s="6">
        <f>SUM(B48:B49)</f>
        <v>4</v>
      </c>
      <c r="C50" s="6">
        <f>SUM(C48:C49)</f>
        <v>12</v>
      </c>
      <c r="D50" s="6">
        <f>SUM(D48:D49)</f>
        <v>0</v>
      </c>
      <c r="E50" s="17">
        <f>SUM(B50)/(C50)</f>
        <v>0.3333333333333333</v>
      </c>
      <c r="F50" s="6">
        <f>SUM(F48:F49)</f>
        <v>26</v>
      </c>
      <c r="G50" s="18">
        <f>SUM(F50)/(C50)</f>
        <v>2.1666666666666665</v>
      </c>
      <c r="H50" s="6">
        <f>SUM(H48:H49)</f>
        <v>0</v>
      </c>
      <c r="I50" s="6">
        <v>12</v>
      </c>
      <c r="J50" s="6"/>
      <c r="K50" s="6"/>
    </row>
    <row r="51" spans="1:11" ht="12.75">
      <c r="A51" s="5" t="s">
        <v>110</v>
      </c>
      <c r="B51" s="6">
        <f>C23</f>
        <v>1</v>
      </c>
      <c r="C51" s="6">
        <f>C24</f>
        <v>4</v>
      </c>
      <c r="D51" s="6">
        <f>C25</f>
        <v>0</v>
      </c>
      <c r="E51" s="17">
        <f>SUM(B51)/(C51)</f>
        <v>0.25</v>
      </c>
      <c r="F51" s="6">
        <f>C21</f>
        <v>6</v>
      </c>
      <c r="G51" s="18">
        <f>SUM(F51)/(C51)</f>
        <v>1.5</v>
      </c>
      <c r="H51" s="6">
        <v>0</v>
      </c>
      <c r="I51" s="6">
        <v>6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/>
      <c r="H53" s="6"/>
      <c r="I53" s="6"/>
      <c r="J53" s="6"/>
      <c r="K53" s="6"/>
    </row>
    <row r="54" spans="1:11" ht="12.75">
      <c r="A54" s="7" t="s">
        <v>400</v>
      </c>
      <c r="B54" s="8">
        <v>2</v>
      </c>
      <c r="C54" s="8">
        <v>16</v>
      </c>
      <c r="D54" s="9">
        <f>SUM(C54)/(B54)</f>
        <v>8</v>
      </c>
      <c r="E54" s="1">
        <v>12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393</v>
      </c>
      <c r="B55" s="8">
        <v>1</v>
      </c>
      <c r="C55" s="8">
        <v>7</v>
      </c>
      <c r="D55" s="9">
        <f>SUM(C55)/(B55)</f>
        <v>7</v>
      </c>
      <c r="E55" s="1">
        <v>7</v>
      </c>
      <c r="F55" s="8">
        <v>0</v>
      </c>
      <c r="G55" s="8"/>
      <c r="H55" s="8"/>
      <c r="I55" s="8"/>
      <c r="J55" s="8"/>
      <c r="K55" s="8"/>
    </row>
    <row r="56" spans="1:11" ht="12.75">
      <c r="A56" s="7" t="s">
        <v>388</v>
      </c>
      <c r="B56" s="8">
        <v>1</v>
      </c>
      <c r="C56" s="8">
        <v>3</v>
      </c>
      <c r="D56" s="9">
        <f>SUM(C56)/(B56)</f>
        <v>3</v>
      </c>
      <c r="E56" s="1">
        <v>3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SUM(B54:B56)</f>
        <v>4</v>
      </c>
      <c r="C57" s="6">
        <f>SUM(C54:C56)</f>
        <v>26</v>
      </c>
      <c r="D57" s="15">
        <f>SUM(C57)/(B57)</f>
        <v>6.5</v>
      </c>
      <c r="E57" s="6">
        <v>12</v>
      </c>
      <c r="F57" s="6">
        <f>SUM(F54:F56)</f>
        <v>0</v>
      </c>
      <c r="G57" s="6"/>
      <c r="H57" s="6"/>
      <c r="I57" s="6"/>
      <c r="J57" s="6"/>
      <c r="K57" s="14"/>
    </row>
    <row r="58" spans="1:11" ht="12.75">
      <c r="A58" s="5" t="s">
        <v>110</v>
      </c>
      <c r="B58" s="6">
        <f>C23</f>
        <v>1</v>
      </c>
      <c r="C58" s="6">
        <f>C21</f>
        <v>6</v>
      </c>
      <c r="D58" s="15">
        <f>SUM(C58)/(B58)</f>
        <v>6</v>
      </c>
      <c r="E58" s="6">
        <v>6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5" t="s">
        <v>8</v>
      </c>
      <c r="B62" s="6"/>
      <c r="C62" s="6"/>
      <c r="D62" s="6"/>
      <c r="E62" s="6"/>
      <c r="F62" s="6"/>
      <c r="G62" s="6"/>
      <c r="H62" s="6"/>
      <c r="I62" s="6">
        <f>SUM(B62*6)+(C62*6)+(D62*6)+(E62)+(F62*2)+(G62*3)+(H62*2)</f>
        <v>0</v>
      </c>
      <c r="J62" s="6"/>
      <c r="K62" s="14"/>
    </row>
    <row r="63" spans="1:11" ht="12.75">
      <c r="A63" s="5" t="s">
        <v>110</v>
      </c>
      <c r="B63" s="6">
        <f>F45</f>
        <v>6</v>
      </c>
      <c r="C63" s="6">
        <f>H51</f>
        <v>0</v>
      </c>
      <c r="D63" s="6">
        <v>0</v>
      </c>
      <c r="E63" s="6">
        <f>B67</f>
        <v>1</v>
      </c>
      <c r="F63" s="6">
        <v>3</v>
      </c>
      <c r="G63" s="6">
        <f>E67</f>
        <v>0</v>
      </c>
      <c r="H63" s="6">
        <v>0</v>
      </c>
      <c r="I63" s="6">
        <f>SUM(B63*6)+(C63*6)+(D63*6)+(E63)+(F63*2)+(G63*3)+(H63*2)</f>
        <v>43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87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74</v>
      </c>
      <c r="K65" s="14"/>
    </row>
    <row r="66" spans="1:11" ht="12.75">
      <c r="A66" s="5" t="s">
        <v>8</v>
      </c>
      <c r="B66" s="6">
        <v>0</v>
      </c>
      <c r="C66" s="6">
        <v>0</v>
      </c>
      <c r="D66" s="17">
        <v>0</v>
      </c>
      <c r="E66" s="6">
        <v>0</v>
      </c>
      <c r="F66" s="6">
        <v>0</v>
      </c>
      <c r="G66" s="17">
        <v>0</v>
      </c>
      <c r="H66" s="6" t="s">
        <v>95</v>
      </c>
      <c r="I66" s="6">
        <f>SUM(B66)+(E66*3)</f>
        <v>0</v>
      </c>
      <c r="J66" s="19"/>
      <c r="K66" s="6"/>
    </row>
    <row r="67" spans="1:11" ht="12.75">
      <c r="A67" s="5" t="s">
        <v>110</v>
      </c>
      <c r="B67" s="6">
        <v>1</v>
      </c>
      <c r="C67" s="6">
        <v>2</v>
      </c>
      <c r="D67" s="17">
        <f>SUM(B67/C67)</f>
        <v>0.5</v>
      </c>
      <c r="E67" s="23">
        <v>0</v>
      </c>
      <c r="F67" s="23">
        <v>0</v>
      </c>
      <c r="G67" s="17">
        <v>0</v>
      </c>
      <c r="H67" s="6" t="s">
        <v>95</v>
      </c>
      <c r="I67" s="6">
        <f>SUM(B67)+(E67*3)</f>
        <v>1</v>
      </c>
      <c r="J67" s="19"/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75</v>
      </c>
      <c r="B69" s="6" t="s">
        <v>76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391</v>
      </c>
      <c r="B70" s="8">
        <v>2</v>
      </c>
      <c r="C70" s="8">
        <v>31</v>
      </c>
      <c r="D70" s="9">
        <f aca="true" t="shared" si="1" ref="D70:D75">SUM(C70)/(B70)</f>
        <v>15.5</v>
      </c>
      <c r="E70" s="1">
        <v>16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400</v>
      </c>
      <c r="B71" s="8">
        <v>1</v>
      </c>
      <c r="C71" s="8">
        <v>36</v>
      </c>
      <c r="D71" s="9">
        <f t="shared" si="1"/>
        <v>36</v>
      </c>
      <c r="E71" s="1">
        <v>36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388</v>
      </c>
      <c r="B72" s="8">
        <v>1</v>
      </c>
      <c r="C72" s="8">
        <v>23</v>
      </c>
      <c r="D72" s="9">
        <f t="shared" si="1"/>
        <v>23</v>
      </c>
      <c r="E72" s="1">
        <v>23</v>
      </c>
      <c r="F72" s="8">
        <v>0</v>
      </c>
      <c r="G72" s="8"/>
      <c r="H72" s="8"/>
      <c r="I72" s="8"/>
      <c r="J72" s="8"/>
      <c r="K72" s="8"/>
    </row>
    <row r="73" spans="1:11" ht="12.75">
      <c r="A73" s="7" t="s">
        <v>410</v>
      </c>
      <c r="B73" s="8">
        <v>1</v>
      </c>
      <c r="C73" s="8">
        <v>13</v>
      </c>
      <c r="D73" s="9">
        <f t="shared" si="1"/>
        <v>13</v>
      </c>
      <c r="E73" s="1">
        <v>13</v>
      </c>
      <c r="F73" s="8">
        <v>0</v>
      </c>
      <c r="G73" s="8"/>
      <c r="H73" s="8"/>
      <c r="I73" s="8"/>
      <c r="J73" s="8"/>
      <c r="K73" s="8"/>
    </row>
    <row r="74" spans="1:11" ht="12.75">
      <c r="A74" s="5" t="s">
        <v>8</v>
      </c>
      <c r="B74" s="6">
        <f>SUM(B70:B73)</f>
        <v>5</v>
      </c>
      <c r="C74" s="6">
        <f>SUM(C70:C73)</f>
        <v>103</v>
      </c>
      <c r="D74" s="15">
        <f t="shared" si="1"/>
        <v>20.6</v>
      </c>
      <c r="E74" s="6">
        <v>36</v>
      </c>
      <c r="F74" s="6">
        <f>SUM(F70:F73)</f>
        <v>0</v>
      </c>
      <c r="G74" s="6"/>
      <c r="H74" s="6"/>
      <c r="I74" s="6"/>
      <c r="J74" s="6"/>
      <c r="K74" s="14"/>
    </row>
    <row r="75" spans="1:11" ht="12.75">
      <c r="A75" s="5" t="s">
        <v>110</v>
      </c>
      <c r="B75" s="6">
        <v>1</v>
      </c>
      <c r="C75" s="6">
        <v>70</v>
      </c>
      <c r="D75" s="15">
        <f t="shared" si="1"/>
        <v>70</v>
      </c>
      <c r="E75" s="6">
        <v>70</v>
      </c>
      <c r="F75" s="6">
        <v>0</v>
      </c>
      <c r="G75" s="6"/>
      <c r="H75" s="6"/>
      <c r="I75" s="6"/>
      <c r="J75" s="6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64</v>
      </c>
      <c r="B77" s="6" t="s">
        <v>77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v>0</v>
      </c>
      <c r="C78" s="6"/>
      <c r="D78" s="15"/>
      <c r="E78" s="6"/>
      <c r="F78" s="6"/>
      <c r="G78" s="5"/>
      <c r="H78" s="5"/>
      <c r="I78" s="5"/>
      <c r="J78" s="5"/>
      <c r="K78" s="6"/>
    </row>
    <row r="79" spans="1:11" ht="12.75">
      <c r="A79" s="5" t="s">
        <v>110</v>
      </c>
      <c r="B79" s="6">
        <v>2</v>
      </c>
      <c r="C79" s="6">
        <v>16</v>
      </c>
      <c r="D79" s="15">
        <f>SUM(C79)/(B79)</f>
        <v>8</v>
      </c>
      <c r="E79" s="6">
        <v>14</v>
      </c>
      <c r="F79" s="6">
        <v>0</v>
      </c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65</v>
      </c>
      <c r="B81" s="6" t="s">
        <v>78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5" t="s">
        <v>401</v>
      </c>
      <c r="B82" s="6"/>
      <c r="C82" s="6"/>
      <c r="D82" s="15"/>
      <c r="E82" s="6"/>
      <c r="F82" s="6"/>
      <c r="G82" s="12"/>
      <c r="H82" s="12"/>
      <c r="I82" s="12"/>
      <c r="J82" s="12"/>
      <c r="K82" s="14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</row>
    <row r="84" spans="1:11" ht="12.75">
      <c r="A84" s="5" t="s">
        <v>66</v>
      </c>
      <c r="B84" s="6" t="s">
        <v>79</v>
      </c>
      <c r="C84" s="6" t="s">
        <v>40</v>
      </c>
      <c r="D84" s="6" t="s">
        <v>9</v>
      </c>
      <c r="E84" s="6" t="s">
        <v>41</v>
      </c>
      <c r="F84" s="6"/>
      <c r="G84" s="12"/>
      <c r="H84" s="12"/>
      <c r="I84" s="12"/>
      <c r="J84" s="12"/>
      <c r="K84" s="14"/>
    </row>
    <row r="85" spans="1:11" ht="12.75">
      <c r="A85" s="7" t="s">
        <v>390</v>
      </c>
      <c r="B85" s="8">
        <v>5</v>
      </c>
      <c r="C85" s="8">
        <v>147</v>
      </c>
      <c r="D85" s="9">
        <f>SUM(C85)/(B85)</f>
        <v>29.4</v>
      </c>
      <c r="E85" s="1">
        <v>42</v>
      </c>
      <c r="F85" s="8"/>
      <c r="G85" s="7"/>
      <c r="H85" s="7"/>
      <c r="I85" s="7"/>
      <c r="J85" s="7"/>
      <c r="K85" s="8"/>
    </row>
    <row r="86" spans="1:11" ht="12.75">
      <c r="A86" s="5" t="s">
        <v>8</v>
      </c>
      <c r="B86" s="6">
        <f>SUM(B85:B85)</f>
        <v>5</v>
      </c>
      <c r="C86" s="6">
        <f>SUM(C85:C85)</f>
        <v>147</v>
      </c>
      <c r="D86" s="15">
        <f>SUM(C86)/(B86)</f>
        <v>29.4</v>
      </c>
      <c r="E86" s="6">
        <v>42</v>
      </c>
      <c r="F86" s="6"/>
      <c r="G86" s="5"/>
      <c r="H86" s="5"/>
      <c r="I86" s="5"/>
      <c r="J86" s="5"/>
      <c r="K86" s="6"/>
    </row>
    <row r="87" spans="1:11" ht="12.75">
      <c r="A87" s="5" t="s">
        <v>110</v>
      </c>
      <c r="B87" s="6">
        <f>C26</f>
        <v>1</v>
      </c>
      <c r="C87" s="6">
        <f>C27</f>
        <v>37</v>
      </c>
      <c r="D87" s="15">
        <f>SUM(C87)/(B87)</f>
        <v>37</v>
      </c>
      <c r="E87" s="6">
        <v>37</v>
      </c>
      <c r="F87" s="6"/>
      <c r="G87" s="5"/>
      <c r="H87" s="5"/>
      <c r="I87" s="5"/>
      <c r="J87" s="5"/>
      <c r="K87" s="6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5" t="s">
        <v>82</v>
      </c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s="7" customFormat="1" ht="12.75">
      <c r="A90" s="90" t="s">
        <v>533</v>
      </c>
      <c r="K90" s="8"/>
    </row>
    <row r="91" spans="1:11" s="7" customFormat="1" ht="12.75">
      <c r="A91" s="90" t="s">
        <v>534</v>
      </c>
      <c r="K91" s="8"/>
    </row>
    <row r="92" spans="1:11" s="7" customFormat="1" ht="12.75">
      <c r="A92" s="90" t="s">
        <v>535</v>
      </c>
      <c r="K92" s="8"/>
    </row>
    <row r="93" spans="1:11" s="7" customFormat="1" ht="12.75">
      <c r="A93" s="90" t="s">
        <v>536</v>
      </c>
      <c r="K93" s="8"/>
    </row>
    <row r="94" spans="1:11" s="7" customFormat="1" ht="12.75">
      <c r="A94" s="90" t="s">
        <v>537</v>
      </c>
      <c r="K94" s="8"/>
    </row>
    <row r="95" spans="1:11" s="7" customFormat="1" ht="12.75">
      <c r="A95" s="90" t="s">
        <v>538</v>
      </c>
      <c r="K95" s="8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8" t="s">
        <v>67</v>
      </c>
      <c r="B97" s="29" t="s">
        <v>6</v>
      </c>
      <c r="C97" s="29" t="s">
        <v>91</v>
      </c>
      <c r="D97" s="29" t="s">
        <v>71</v>
      </c>
      <c r="E97" s="29" t="s">
        <v>70</v>
      </c>
      <c r="F97" s="29" t="s">
        <v>407</v>
      </c>
      <c r="G97" s="29" t="s">
        <v>415</v>
      </c>
      <c r="H97" s="29" t="s">
        <v>416</v>
      </c>
      <c r="I97" s="29" t="s">
        <v>73</v>
      </c>
      <c r="J97" s="29" t="s">
        <v>83</v>
      </c>
      <c r="K97" s="44"/>
    </row>
    <row r="98" spans="1:11" ht="12.75">
      <c r="A98" s="50" t="s">
        <v>390</v>
      </c>
      <c r="B98" s="8">
        <v>2</v>
      </c>
      <c r="C98" s="8">
        <v>5</v>
      </c>
      <c r="D98" s="8">
        <v>1</v>
      </c>
      <c r="E98" s="8">
        <v>0</v>
      </c>
      <c r="F98" s="8">
        <f aca="true" t="shared" si="2" ref="F98:F113">SUM(B98:E98)</f>
        <v>8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50" t="s">
        <v>408</v>
      </c>
      <c r="B99" s="8">
        <v>5</v>
      </c>
      <c r="C99" s="8">
        <v>1</v>
      </c>
      <c r="D99" s="8">
        <v>1</v>
      </c>
      <c r="E99" s="8">
        <v>0</v>
      </c>
      <c r="F99" s="8">
        <f t="shared" si="2"/>
        <v>7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50" t="s">
        <v>393</v>
      </c>
      <c r="B100" s="8">
        <v>5</v>
      </c>
      <c r="C100" s="8">
        <v>0</v>
      </c>
      <c r="D100" s="8">
        <v>0</v>
      </c>
      <c r="E100" s="8">
        <v>0</v>
      </c>
      <c r="F100" s="8">
        <f t="shared" si="2"/>
        <v>5</v>
      </c>
      <c r="G100" s="8">
        <v>0</v>
      </c>
      <c r="H100" s="8">
        <v>1</v>
      </c>
      <c r="I100" s="8">
        <v>0</v>
      </c>
      <c r="J100" s="8">
        <v>0</v>
      </c>
      <c r="K100" s="1"/>
    </row>
    <row r="101" spans="1:11" ht="12.75">
      <c r="A101" s="50" t="s">
        <v>414</v>
      </c>
      <c r="B101" s="8">
        <v>3</v>
      </c>
      <c r="C101" s="8">
        <v>1</v>
      </c>
      <c r="D101" s="8">
        <v>0</v>
      </c>
      <c r="E101" s="8">
        <v>0</v>
      </c>
      <c r="F101" s="8">
        <f t="shared" si="2"/>
        <v>4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50" t="s">
        <v>473</v>
      </c>
      <c r="B102" s="8">
        <v>2</v>
      </c>
      <c r="C102" s="8">
        <v>1</v>
      </c>
      <c r="D102" s="8">
        <v>1</v>
      </c>
      <c r="E102" s="8">
        <v>0</v>
      </c>
      <c r="F102" s="8">
        <f t="shared" si="2"/>
        <v>4</v>
      </c>
      <c r="G102" s="8">
        <v>0</v>
      </c>
      <c r="H102" s="8">
        <v>1</v>
      </c>
      <c r="I102" s="8">
        <v>0</v>
      </c>
      <c r="J102" s="8">
        <v>0</v>
      </c>
      <c r="K102" s="1"/>
    </row>
    <row r="103" spans="1:11" ht="12.75">
      <c r="A103" s="50" t="s">
        <v>428</v>
      </c>
      <c r="B103" s="8">
        <v>2</v>
      </c>
      <c r="C103" s="8">
        <v>0</v>
      </c>
      <c r="D103" s="8">
        <v>0</v>
      </c>
      <c r="E103" s="8">
        <v>0</v>
      </c>
      <c r="F103" s="8">
        <f t="shared" si="2"/>
        <v>2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50" t="s">
        <v>389</v>
      </c>
      <c r="B104" s="8">
        <v>1</v>
      </c>
      <c r="C104" s="8">
        <v>1</v>
      </c>
      <c r="D104" s="8">
        <v>0</v>
      </c>
      <c r="E104" s="8">
        <v>0</v>
      </c>
      <c r="F104" s="8">
        <f t="shared" si="2"/>
        <v>2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50" t="s">
        <v>496</v>
      </c>
      <c r="B105" s="8">
        <v>1</v>
      </c>
      <c r="C105" s="8">
        <v>1</v>
      </c>
      <c r="D105" s="8">
        <v>0</v>
      </c>
      <c r="E105" s="8">
        <v>0</v>
      </c>
      <c r="F105" s="8">
        <f t="shared" si="2"/>
        <v>2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50" t="s">
        <v>409</v>
      </c>
      <c r="B106" s="8">
        <v>0</v>
      </c>
      <c r="C106" s="8">
        <v>2</v>
      </c>
      <c r="D106" s="8">
        <v>0</v>
      </c>
      <c r="E106" s="8">
        <v>0</v>
      </c>
      <c r="F106" s="8">
        <f t="shared" si="2"/>
        <v>2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50" t="s">
        <v>413</v>
      </c>
      <c r="B107" s="8">
        <v>0</v>
      </c>
      <c r="C107" s="8">
        <v>1</v>
      </c>
      <c r="D107" s="8">
        <v>1</v>
      </c>
      <c r="E107" s="8">
        <v>0</v>
      </c>
      <c r="F107" s="8">
        <f t="shared" si="2"/>
        <v>2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50" t="s">
        <v>394</v>
      </c>
      <c r="B108" s="8">
        <v>1</v>
      </c>
      <c r="C108" s="8">
        <v>0</v>
      </c>
      <c r="D108" s="8">
        <v>0</v>
      </c>
      <c r="E108" s="8">
        <v>0</v>
      </c>
      <c r="F108" s="8">
        <f t="shared" si="2"/>
        <v>1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50" t="s">
        <v>444</v>
      </c>
      <c r="B109" s="8">
        <v>1</v>
      </c>
      <c r="C109" s="8">
        <v>0</v>
      </c>
      <c r="D109" s="8">
        <v>0</v>
      </c>
      <c r="E109" s="8">
        <v>0</v>
      </c>
      <c r="F109" s="8">
        <f t="shared" si="2"/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50" t="s">
        <v>412</v>
      </c>
      <c r="B110" s="8">
        <v>0</v>
      </c>
      <c r="C110" s="8">
        <v>1</v>
      </c>
      <c r="D110" s="8">
        <v>0</v>
      </c>
      <c r="E110" s="8">
        <v>0</v>
      </c>
      <c r="F110" s="8">
        <f t="shared" si="2"/>
        <v>1</v>
      </c>
      <c r="G110" s="8">
        <v>0</v>
      </c>
      <c r="H110" s="8">
        <v>0</v>
      </c>
      <c r="I110" s="8">
        <v>1</v>
      </c>
      <c r="J110" s="8">
        <v>0</v>
      </c>
      <c r="K110" s="1"/>
    </row>
    <row r="111" spans="1:11" ht="12.75">
      <c r="A111" s="50" t="s">
        <v>410</v>
      </c>
      <c r="B111" s="8">
        <v>0</v>
      </c>
      <c r="C111" s="8">
        <v>1</v>
      </c>
      <c r="D111" s="8">
        <v>0</v>
      </c>
      <c r="E111" s="8">
        <v>0</v>
      </c>
      <c r="F111" s="8">
        <f t="shared" si="2"/>
        <v>1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50" t="s">
        <v>448</v>
      </c>
      <c r="B112" s="8">
        <v>0</v>
      </c>
      <c r="C112" s="8">
        <v>1</v>
      </c>
      <c r="D112" s="8">
        <v>0</v>
      </c>
      <c r="E112" s="8">
        <v>0</v>
      </c>
      <c r="F112" s="8">
        <f t="shared" si="2"/>
        <v>1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50" t="s">
        <v>429</v>
      </c>
      <c r="B113" s="8">
        <v>0</v>
      </c>
      <c r="C113" s="8">
        <v>0</v>
      </c>
      <c r="D113" s="8">
        <v>1</v>
      </c>
      <c r="E113" s="8">
        <v>0</v>
      </c>
      <c r="F113" s="8">
        <f t="shared" si="2"/>
        <v>1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28" t="s">
        <v>8</v>
      </c>
      <c r="B114" s="29">
        <f aca="true" t="shared" si="3" ref="B114:J114">SUM(B98:B113)</f>
        <v>23</v>
      </c>
      <c r="C114" s="29">
        <f t="shared" si="3"/>
        <v>16</v>
      </c>
      <c r="D114" s="29">
        <f t="shared" si="3"/>
        <v>5</v>
      </c>
      <c r="E114" s="29">
        <f t="shared" si="3"/>
        <v>0</v>
      </c>
      <c r="F114" s="29">
        <f t="shared" si="3"/>
        <v>44</v>
      </c>
      <c r="G114" s="29">
        <f t="shared" si="3"/>
        <v>0</v>
      </c>
      <c r="H114" s="29">
        <f t="shared" si="3"/>
        <v>2</v>
      </c>
      <c r="I114" s="29">
        <f t="shared" si="3"/>
        <v>1</v>
      </c>
      <c r="J114" s="29">
        <f t="shared" si="3"/>
        <v>0</v>
      </c>
      <c r="K114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88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93</v>
      </c>
      <c r="C33" s="48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/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/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/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/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/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/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/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/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99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5.57421875" style="7" customWidth="1"/>
    <col min="2" max="2" width="13.140625" style="7" customWidth="1"/>
    <col min="3" max="3" width="2.8515625" style="68" bestFit="1" customWidth="1"/>
    <col min="4" max="4" width="2.140625" style="68" bestFit="1" customWidth="1"/>
    <col min="5" max="5" width="4.421875" style="8" bestFit="1" customWidth="1"/>
    <col min="6" max="6" width="4.7109375" style="8" bestFit="1" customWidth="1"/>
    <col min="7" max="7" width="0.71875" style="7" customWidth="1"/>
    <col min="8" max="8" width="13.140625" style="7" customWidth="1"/>
    <col min="9" max="9" width="2.7109375" style="68" bestFit="1" customWidth="1"/>
    <col min="10" max="10" width="2.00390625" style="68" bestFit="1" customWidth="1"/>
    <col min="11" max="11" width="4.140625" style="8" bestFit="1" customWidth="1"/>
    <col min="12" max="12" width="4.7109375" style="8" bestFit="1" customWidth="1"/>
    <col min="13" max="13" width="0.5625" style="79" customWidth="1"/>
    <col min="14" max="14" width="13.140625" style="79" customWidth="1"/>
    <col min="15" max="15" width="2.7109375" style="68" bestFit="1" customWidth="1"/>
    <col min="16" max="16" width="2.00390625" style="68" bestFit="1" customWidth="1"/>
    <col min="17" max="17" width="4.00390625" style="8" bestFit="1" customWidth="1"/>
    <col min="18" max="18" width="4.7109375" style="8" bestFit="1" customWidth="1"/>
    <col min="19" max="16384" width="9.140625" style="7" customWidth="1"/>
  </cols>
  <sheetData>
    <row r="1" spans="1:18" s="73" customFormat="1" ht="20.25">
      <c r="A1" s="52" t="s">
        <v>148</v>
      </c>
      <c r="C1" s="74"/>
      <c r="D1" s="74"/>
      <c r="E1" s="75"/>
      <c r="F1" s="75"/>
      <c r="I1" s="74"/>
      <c r="J1" s="74"/>
      <c r="K1" s="75"/>
      <c r="L1" s="75"/>
      <c r="M1" s="77"/>
      <c r="N1" s="77"/>
      <c r="O1" s="74"/>
      <c r="P1" s="74"/>
      <c r="Q1" s="75"/>
      <c r="R1" s="75"/>
    </row>
    <row r="2" spans="3:18" s="53" customFormat="1" ht="8.25">
      <c r="C2" s="54"/>
      <c r="D2" s="54"/>
      <c r="E2" s="55"/>
      <c r="F2" s="55"/>
      <c r="I2" s="54"/>
      <c r="J2" s="54"/>
      <c r="K2" s="55"/>
      <c r="L2" s="55"/>
      <c r="M2" s="78"/>
      <c r="N2" s="78"/>
      <c r="O2" s="54"/>
      <c r="P2" s="54"/>
      <c r="Q2" s="55"/>
      <c r="R2" s="55"/>
    </row>
    <row r="3" spans="1:18" s="12" customFormat="1" ht="12">
      <c r="A3" s="5"/>
      <c r="B3" s="5" t="s">
        <v>118</v>
      </c>
      <c r="C3" s="56"/>
      <c r="D3" s="56"/>
      <c r="E3" s="6" t="s">
        <v>268</v>
      </c>
      <c r="F3" s="6"/>
      <c r="G3" s="57"/>
      <c r="H3" s="5" t="s">
        <v>119</v>
      </c>
      <c r="I3" s="56"/>
      <c r="J3" s="56"/>
      <c r="K3" s="6" t="s">
        <v>269</v>
      </c>
      <c r="L3" s="6"/>
      <c r="M3" s="57"/>
      <c r="N3" s="28" t="s">
        <v>136</v>
      </c>
      <c r="O3" s="58"/>
      <c r="P3" s="56"/>
      <c r="Q3" s="6" t="s">
        <v>270</v>
      </c>
      <c r="R3" s="6"/>
    </row>
    <row r="4" spans="1:18" s="12" customFormat="1" ht="12">
      <c r="A4" s="5" t="s">
        <v>120</v>
      </c>
      <c r="B4" s="19" t="s">
        <v>121</v>
      </c>
      <c r="C4" s="56" t="s">
        <v>122</v>
      </c>
      <c r="D4" s="56" t="s">
        <v>123</v>
      </c>
      <c r="E4" s="6" t="s">
        <v>124</v>
      </c>
      <c r="F4" s="6" t="s">
        <v>125</v>
      </c>
      <c r="G4" s="57"/>
      <c r="H4" s="5" t="s">
        <v>126</v>
      </c>
      <c r="I4" s="56" t="s">
        <v>122</v>
      </c>
      <c r="J4" s="56" t="s">
        <v>123</v>
      </c>
      <c r="K4" s="6" t="s">
        <v>112</v>
      </c>
      <c r="L4" s="6" t="s">
        <v>125</v>
      </c>
      <c r="M4" s="57"/>
      <c r="N4" s="28" t="s">
        <v>139</v>
      </c>
      <c r="O4" s="56" t="s">
        <v>122</v>
      </c>
      <c r="P4" s="56" t="s">
        <v>123</v>
      </c>
      <c r="Q4" s="6" t="s">
        <v>94</v>
      </c>
      <c r="R4" s="6" t="s">
        <v>125</v>
      </c>
    </row>
    <row r="5" spans="1:18" ht="12.75">
      <c r="A5" s="7" t="s">
        <v>149</v>
      </c>
      <c r="B5" s="7" t="s">
        <v>182</v>
      </c>
      <c r="D5" s="68">
        <v>1</v>
      </c>
      <c r="E5" s="8">
        <v>7</v>
      </c>
      <c r="F5" s="8">
        <v>42</v>
      </c>
      <c r="G5" s="71"/>
      <c r="H5" s="59" t="s">
        <v>198</v>
      </c>
      <c r="I5" s="68">
        <v>1</v>
      </c>
      <c r="K5" s="8">
        <v>42</v>
      </c>
      <c r="L5" s="8">
        <v>7</v>
      </c>
      <c r="M5" s="71"/>
      <c r="N5" s="79" t="s">
        <v>183</v>
      </c>
      <c r="O5" s="68">
        <v>1</v>
      </c>
      <c r="Q5" s="8">
        <v>28</v>
      </c>
      <c r="R5" s="8">
        <v>17</v>
      </c>
    </row>
    <row r="6" spans="1:18" ht="12.75">
      <c r="A6" s="7" t="s">
        <v>150</v>
      </c>
      <c r="B6" s="72" t="s">
        <v>199</v>
      </c>
      <c r="D6" s="68">
        <v>1</v>
      </c>
      <c r="E6" s="8">
        <v>6</v>
      </c>
      <c r="F6" s="8">
        <v>49</v>
      </c>
      <c r="G6" s="71"/>
      <c r="H6" s="7" t="s">
        <v>205</v>
      </c>
      <c r="J6" s="68">
        <v>1</v>
      </c>
      <c r="K6" s="8">
        <v>10</v>
      </c>
      <c r="L6" s="8">
        <v>13</v>
      </c>
      <c r="M6" s="71"/>
      <c r="N6" s="80" t="s">
        <v>10</v>
      </c>
      <c r="O6" s="68">
        <v>1</v>
      </c>
      <c r="Q6" s="8">
        <v>49</v>
      </c>
      <c r="R6" s="8">
        <v>6</v>
      </c>
    </row>
    <row r="7" spans="1:18" ht="12.75">
      <c r="A7" s="7" t="s">
        <v>151</v>
      </c>
      <c r="B7" s="7" t="s">
        <v>104</v>
      </c>
      <c r="D7" s="68">
        <v>1</v>
      </c>
      <c r="E7" s="8">
        <v>0</v>
      </c>
      <c r="F7" s="8">
        <v>33</v>
      </c>
      <c r="G7" s="71"/>
      <c r="H7" s="7" t="s">
        <v>263</v>
      </c>
      <c r="I7" s="68">
        <v>1</v>
      </c>
      <c r="K7" s="8">
        <v>24</v>
      </c>
      <c r="L7" s="8">
        <v>3</v>
      </c>
      <c r="M7" s="71"/>
      <c r="N7" s="79" t="s">
        <v>212</v>
      </c>
      <c r="O7" s="68">
        <v>1</v>
      </c>
      <c r="Q7" s="8">
        <v>23</v>
      </c>
      <c r="R7" s="8">
        <v>21</v>
      </c>
    </row>
    <row r="8" spans="1:18" ht="12.75">
      <c r="A8" s="7" t="s">
        <v>152</v>
      </c>
      <c r="B8" s="7" t="s">
        <v>452</v>
      </c>
      <c r="G8" s="71"/>
      <c r="H8" s="7" t="s">
        <v>206</v>
      </c>
      <c r="J8" s="68">
        <v>1</v>
      </c>
      <c r="K8" s="8">
        <v>28</v>
      </c>
      <c r="L8" s="8">
        <v>33</v>
      </c>
      <c r="M8" s="71"/>
      <c r="N8" s="79" t="s">
        <v>213</v>
      </c>
      <c r="O8" s="68">
        <v>1</v>
      </c>
      <c r="Q8" s="8">
        <v>49</v>
      </c>
      <c r="R8" s="8">
        <v>22</v>
      </c>
    </row>
    <row r="9" spans="1:18" ht="12.75">
      <c r="A9" s="7" t="s">
        <v>153</v>
      </c>
      <c r="B9" s="7" t="s">
        <v>183</v>
      </c>
      <c r="D9" s="68">
        <v>1</v>
      </c>
      <c r="E9" s="8">
        <v>21</v>
      </c>
      <c r="F9" s="8">
        <v>23</v>
      </c>
      <c r="G9" s="71"/>
      <c r="H9" s="7" t="s">
        <v>472</v>
      </c>
      <c r="I9" s="68">
        <v>1</v>
      </c>
      <c r="K9" s="8">
        <v>21</v>
      </c>
      <c r="L9" s="8">
        <v>20</v>
      </c>
      <c r="M9" s="71"/>
      <c r="N9" s="43" t="s">
        <v>214</v>
      </c>
      <c r="O9" s="68">
        <v>1</v>
      </c>
      <c r="Q9" s="8">
        <v>38</v>
      </c>
      <c r="R9" s="8">
        <v>7</v>
      </c>
    </row>
    <row r="10" spans="1:18" ht="12.75">
      <c r="A10" s="7" t="s">
        <v>154</v>
      </c>
      <c r="B10" s="7" t="s">
        <v>108</v>
      </c>
      <c r="C10" s="68">
        <v>1</v>
      </c>
      <c r="E10" s="8">
        <v>24</v>
      </c>
      <c r="F10" s="8">
        <v>14</v>
      </c>
      <c r="G10" s="71"/>
      <c r="H10" s="7" t="s">
        <v>207</v>
      </c>
      <c r="I10" s="68">
        <v>1</v>
      </c>
      <c r="K10" s="8">
        <v>42</v>
      </c>
      <c r="L10" s="8">
        <v>0</v>
      </c>
      <c r="M10" s="71"/>
      <c r="N10" s="43" t="s">
        <v>215</v>
      </c>
      <c r="O10" s="68">
        <v>1</v>
      </c>
      <c r="Q10" s="8">
        <v>33</v>
      </c>
      <c r="R10" s="8">
        <v>0</v>
      </c>
    </row>
    <row r="11" spans="1:18" ht="12.75">
      <c r="A11" s="7" t="s">
        <v>155</v>
      </c>
      <c r="B11" s="7" t="s">
        <v>169</v>
      </c>
      <c r="D11" s="68">
        <v>1</v>
      </c>
      <c r="E11" s="8">
        <v>0</v>
      </c>
      <c r="F11" s="8">
        <v>27</v>
      </c>
      <c r="G11" s="71"/>
      <c r="H11" s="7" t="s">
        <v>208</v>
      </c>
      <c r="I11" s="68">
        <v>1</v>
      </c>
      <c r="K11" s="8">
        <v>56</v>
      </c>
      <c r="L11" s="8">
        <v>13</v>
      </c>
      <c r="M11" s="71"/>
      <c r="N11" s="43" t="s">
        <v>216</v>
      </c>
      <c r="O11" s="68">
        <v>1</v>
      </c>
      <c r="Q11" s="8">
        <v>49</v>
      </c>
      <c r="R11" s="8">
        <v>21</v>
      </c>
    </row>
    <row r="12" spans="1:18" ht="12.75">
      <c r="A12" s="7" t="s">
        <v>156</v>
      </c>
      <c r="B12" s="7" t="s">
        <v>101</v>
      </c>
      <c r="C12" s="68">
        <v>1</v>
      </c>
      <c r="E12" s="8">
        <v>17</v>
      </c>
      <c r="F12" s="8">
        <v>10</v>
      </c>
      <c r="G12" s="71"/>
      <c r="H12" s="7" t="s">
        <v>209</v>
      </c>
      <c r="I12" s="68">
        <v>1</v>
      </c>
      <c r="K12" s="8">
        <v>62</v>
      </c>
      <c r="L12" s="8">
        <v>27</v>
      </c>
      <c r="M12" s="71"/>
      <c r="N12" s="43" t="s">
        <v>217</v>
      </c>
      <c r="O12" s="68">
        <v>1</v>
      </c>
      <c r="Q12" s="8">
        <v>28</v>
      </c>
      <c r="R12" s="8">
        <v>14</v>
      </c>
    </row>
    <row r="13" spans="1:18" ht="12.75">
      <c r="A13" s="7" t="s">
        <v>157</v>
      </c>
      <c r="B13" s="7" t="s">
        <v>184</v>
      </c>
      <c r="D13" s="68">
        <v>1</v>
      </c>
      <c r="E13" s="8">
        <v>14</v>
      </c>
      <c r="F13" s="8">
        <v>49</v>
      </c>
      <c r="G13" s="71"/>
      <c r="H13" s="7" t="s">
        <v>210</v>
      </c>
      <c r="I13" s="68">
        <v>1</v>
      </c>
      <c r="K13" s="8">
        <v>49</v>
      </c>
      <c r="L13" s="8">
        <v>14</v>
      </c>
      <c r="M13" s="71"/>
      <c r="N13" s="43" t="s">
        <v>218</v>
      </c>
      <c r="P13" s="68">
        <v>1</v>
      </c>
      <c r="Q13" s="8">
        <v>0</v>
      </c>
      <c r="R13" s="8">
        <v>49</v>
      </c>
    </row>
    <row r="14" spans="1:18" ht="12.75">
      <c r="A14" s="7" t="s">
        <v>181</v>
      </c>
      <c r="B14" s="7" t="s">
        <v>110</v>
      </c>
      <c r="D14" s="68">
        <v>1</v>
      </c>
      <c r="E14" s="8">
        <v>0</v>
      </c>
      <c r="F14" s="8">
        <v>43</v>
      </c>
      <c r="G14" s="71"/>
      <c r="H14" s="7" t="s">
        <v>211</v>
      </c>
      <c r="I14" s="68">
        <v>1</v>
      </c>
      <c r="K14" s="8">
        <v>49</v>
      </c>
      <c r="L14" s="8">
        <v>0</v>
      </c>
      <c r="M14" s="71"/>
      <c r="N14" s="43" t="s">
        <v>219</v>
      </c>
      <c r="O14" s="68">
        <v>1</v>
      </c>
      <c r="Q14" s="8">
        <v>34</v>
      </c>
      <c r="R14" s="8">
        <v>21</v>
      </c>
    </row>
    <row r="15" spans="1:14" ht="12.75">
      <c r="A15" s="7" t="s">
        <v>549</v>
      </c>
      <c r="G15" s="71"/>
      <c r="H15" s="7" t="s">
        <v>550</v>
      </c>
      <c r="M15" s="71"/>
      <c r="N15" s="43" t="s">
        <v>551</v>
      </c>
    </row>
    <row r="16" spans="7:13" ht="12.75">
      <c r="G16" s="71"/>
      <c r="M16" s="71"/>
    </row>
    <row r="17" spans="7:13" ht="12.75">
      <c r="G17" s="71"/>
      <c r="M17" s="71"/>
    </row>
    <row r="18" spans="1:18" s="12" customFormat="1" ht="12">
      <c r="A18" s="5" t="s">
        <v>128</v>
      </c>
      <c r="B18" s="5" t="s">
        <v>10</v>
      </c>
      <c r="C18" s="56">
        <f>SUM(C5:C17)</f>
        <v>2</v>
      </c>
      <c r="D18" s="56">
        <f>SUM(D5:D17)</f>
        <v>7</v>
      </c>
      <c r="E18" s="6">
        <f>SUM(E5:E17)</f>
        <v>89</v>
      </c>
      <c r="F18" s="6">
        <f>SUM(F5:F17)</f>
        <v>290</v>
      </c>
      <c r="G18" s="57"/>
      <c r="H18" s="5" t="s">
        <v>115</v>
      </c>
      <c r="I18" s="56">
        <f>SUM(I5:I17)</f>
        <v>8</v>
      </c>
      <c r="J18" s="56">
        <f>SUM(J5:J17)</f>
        <v>2</v>
      </c>
      <c r="K18" s="6">
        <f>SUM(K5:K17)</f>
        <v>383</v>
      </c>
      <c r="L18" s="6">
        <f>SUM(L5:L17)</f>
        <v>130</v>
      </c>
      <c r="M18" s="57"/>
      <c r="N18" s="28" t="s">
        <v>96</v>
      </c>
      <c r="O18" s="56">
        <f>SUM(O5:O17)</f>
        <v>9</v>
      </c>
      <c r="P18" s="56">
        <f>SUM(P5:P17)</f>
        <v>1</v>
      </c>
      <c r="Q18" s="6">
        <f>SUM(Q5:Q17)</f>
        <v>331</v>
      </c>
      <c r="R18" s="6">
        <f>SUM(R5:R17)</f>
        <v>178</v>
      </c>
    </row>
    <row r="19" spans="1:18" s="12" customFormat="1" ht="12">
      <c r="A19" s="5" t="s">
        <v>129</v>
      </c>
      <c r="B19" s="5"/>
      <c r="C19" s="56"/>
      <c r="D19" s="56"/>
      <c r="E19" s="6"/>
      <c r="F19" s="6"/>
      <c r="G19" s="57"/>
      <c r="H19" s="5" t="s">
        <v>130</v>
      </c>
      <c r="I19" s="56">
        <f>SUM(I10:I14)</f>
        <v>5</v>
      </c>
      <c r="J19" s="56">
        <f>SUM(J10:J14)</f>
        <v>0</v>
      </c>
      <c r="K19" s="6">
        <f>SUM(K10:K14)</f>
        <v>258</v>
      </c>
      <c r="L19" s="6">
        <f>SUM(L10:L14)</f>
        <v>54</v>
      </c>
      <c r="M19" s="57"/>
      <c r="N19" s="28" t="s">
        <v>141</v>
      </c>
      <c r="O19" s="56">
        <f>SUM(O8:O14)</f>
        <v>6</v>
      </c>
      <c r="P19" s="56">
        <f>SUM(P8:P14)</f>
        <v>1</v>
      </c>
      <c r="Q19" s="6">
        <f>SUM(Q8:Q14)</f>
        <v>231</v>
      </c>
      <c r="R19" s="6">
        <f>SUM(R8:R14)</f>
        <v>134</v>
      </c>
    </row>
    <row r="20" spans="1:18" s="53" customFormat="1" ht="8.25">
      <c r="A20" s="60"/>
      <c r="B20" s="60"/>
      <c r="C20" s="61"/>
      <c r="D20" s="61"/>
      <c r="E20" s="62"/>
      <c r="F20" s="62"/>
      <c r="G20" s="63"/>
      <c r="H20" s="60"/>
      <c r="I20" s="61"/>
      <c r="J20" s="61"/>
      <c r="K20" s="62"/>
      <c r="L20" s="62"/>
      <c r="M20" s="63"/>
      <c r="N20" s="76"/>
      <c r="O20" s="61"/>
      <c r="P20" s="61"/>
      <c r="Q20" s="62"/>
      <c r="R20" s="62"/>
    </row>
    <row r="21" spans="1:18" s="12" customFormat="1" ht="12">
      <c r="A21" s="5"/>
      <c r="B21" s="5" t="s">
        <v>135</v>
      </c>
      <c r="C21" s="56"/>
      <c r="D21" s="56"/>
      <c r="E21" s="6" t="s">
        <v>269</v>
      </c>
      <c r="F21" s="6"/>
      <c r="G21" s="64"/>
      <c r="H21" s="5" t="s">
        <v>131</v>
      </c>
      <c r="I21" s="56"/>
      <c r="J21" s="56"/>
      <c r="K21" s="6" t="s">
        <v>271</v>
      </c>
      <c r="L21" s="6"/>
      <c r="M21" s="64"/>
      <c r="N21" s="28" t="s">
        <v>159</v>
      </c>
      <c r="O21" s="56"/>
      <c r="P21" s="56"/>
      <c r="Q21" s="6" t="s">
        <v>269</v>
      </c>
      <c r="R21" s="6"/>
    </row>
    <row r="22" spans="1:18" s="12" customFormat="1" ht="12">
      <c r="A22" s="5" t="s">
        <v>120</v>
      </c>
      <c r="B22" s="5" t="s">
        <v>137</v>
      </c>
      <c r="C22" s="56" t="s">
        <v>122</v>
      </c>
      <c r="D22" s="56" t="s">
        <v>123</v>
      </c>
      <c r="E22" s="6" t="s">
        <v>138</v>
      </c>
      <c r="F22" s="6" t="s">
        <v>125</v>
      </c>
      <c r="G22" s="64"/>
      <c r="H22" s="5" t="s">
        <v>132</v>
      </c>
      <c r="I22" s="56" t="s">
        <v>122</v>
      </c>
      <c r="J22" s="56" t="s">
        <v>123</v>
      </c>
      <c r="K22" s="6" t="s">
        <v>117</v>
      </c>
      <c r="L22" s="6" t="s">
        <v>125</v>
      </c>
      <c r="M22" s="64"/>
      <c r="N22" s="28" t="s">
        <v>160</v>
      </c>
      <c r="O22" s="56" t="s">
        <v>122</v>
      </c>
      <c r="P22" s="56" t="s">
        <v>123</v>
      </c>
      <c r="Q22" s="6" t="s">
        <v>161</v>
      </c>
      <c r="R22" s="6" t="s">
        <v>125</v>
      </c>
    </row>
    <row r="23" spans="1:18" ht="12.75">
      <c r="A23" s="7" t="s">
        <v>149</v>
      </c>
      <c r="B23" s="7" t="s">
        <v>220</v>
      </c>
      <c r="C23" s="68">
        <v>1</v>
      </c>
      <c r="E23" s="8">
        <v>35</v>
      </c>
      <c r="F23" s="8">
        <v>30</v>
      </c>
      <c r="G23" s="71"/>
      <c r="H23" s="7" t="s">
        <v>228</v>
      </c>
      <c r="I23" s="68">
        <v>1</v>
      </c>
      <c r="K23" s="8">
        <v>47</v>
      </c>
      <c r="L23" s="8">
        <v>12</v>
      </c>
      <c r="M23" s="71"/>
      <c r="N23" s="43" t="s">
        <v>96</v>
      </c>
      <c r="P23" s="68">
        <v>1</v>
      </c>
      <c r="Q23" s="8">
        <v>17</v>
      </c>
      <c r="R23" s="8">
        <v>28</v>
      </c>
    </row>
    <row r="24" spans="1:18" ht="12.75">
      <c r="A24" s="7" t="s">
        <v>150</v>
      </c>
      <c r="B24" s="7" t="s">
        <v>221</v>
      </c>
      <c r="C24" s="68">
        <v>1</v>
      </c>
      <c r="E24" s="8">
        <v>18</v>
      </c>
      <c r="F24" s="8">
        <v>14</v>
      </c>
      <c r="G24" s="71"/>
      <c r="H24" s="7" t="s">
        <v>229</v>
      </c>
      <c r="J24" s="68">
        <v>1</v>
      </c>
      <c r="K24" s="8">
        <v>14</v>
      </c>
      <c r="L24" s="8">
        <v>28</v>
      </c>
      <c r="M24" s="71"/>
      <c r="N24" s="43" t="s">
        <v>238</v>
      </c>
      <c r="P24" s="68">
        <v>1</v>
      </c>
      <c r="Q24" s="8">
        <v>3</v>
      </c>
      <c r="R24" s="8">
        <v>26</v>
      </c>
    </row>
    <row r="25" spans="1:18" ht="12.75">
      <c r="A25" s="7" t="s">
        <v>151</v>
      </c>
      <c r="B25" s="59" t="s">
        <v>200</v>
      </c>
      <c r="C25" s="68">
        <v>1</v>
      </c>
      <c r="E25" s="8">
        <v>33</v>
      </c>
      <c r="F25" s="8">
        <v>0</v>
      </c>
      <c r="G25" s="71"/>
      <c r="H25" s="7" t="s">
        <v>430</v>
      </c>
      <c r="J25" s="68">
        <v>1</v>
      </c>
      <c r="K25" s="8">
        <v>6</v>
      </c>
      <c r="L25" s="8">
        <v>34</v>
      </c>
      <c r="M25" s="71"/>
      <c r="N25" s="43" t="s">
        <v>235</v>
      </c>
      <c r="O25" s="68">
        <v>1</v>
      </c>
      <c r="Q25" s="8">
        <v>32</v>
      </c>
      <c r="R25" s="8">
        <v>0</v>
      </c>
    </row>
    <row r="26" spans="1:14" ht="12.75">
      <c r="A26" s="7" t="s">
        <v>152</v>
      </c>
      <c r="B26" s="7" t="s">
        <v>222</v>
      </c>
      <c r="D26" s="68">
        <v>1</v>
      </c>
      <c r="E26" s="8">
        <v>0</v>
      </c>
      <c r="F26" s="8">
        <v>49</v>
      </c>
      <c r="G26" s="71"/>
      <c r="H26" s="7" t="s">
        <v>451</v>
      </c>
      <c r="I26" s="68">
        <v>1</v>
      </c>
      <c r="K26" s="8">
        <v>54</v>
      </c>
      <c r="L26" s="8">
        <v>24</v>
      </c>
      <c r="M26" s="71"/>
      <c r="N26" s="43" t="s">
        <v>453</v>
      </c>
    </row>
    <row r="27" spans="1:18" ht="12.75">
      <c r="A27" s="7" t="s">
        <v>153</v>
      </c>
      <c r="B27" s="7" t="s">
        <v>227</v>
      </c>
      <c r="C27" s="68">
        <v>1</v>
      </c>
      <c r="E27" s="8">
        <v>38</v>
      </c>
      <c r="F27" s="8">
        <v>27</v>
      </c>
      <c r="G27" s="71"/>
      <c r="H27" s="7" t="s">
        <v>184</v>
      </c>
      <c r="J27" s="68">
        <v>1</v>
      </c>
      <c r="K27" s="8">
        <v>33</v>
      </c>
      <c r="L27" s="8">
        <v>7</v>
      </c>
      <c r="M27" s="71"/>
      <c r="N27" s="80" t="s">
        <v>10</v>
      </c>
      <c r="O27" s="68">
        <v>1</v>
      </c>
      <c r="Q27" s="8">
        <v>23</v>
      </c>
      <c r="R27" s="8">
        <v>21</v>
      </c>
    </row>
    <row r="28" spans="1:18" ht="12.75">
      <c r="A28" s="7" t="s">
        <v>154</v>
      </c>
      <c r="B28" s="7" t="s">
        <v>223</v>
      </c>
      <c r="C28" s="68">
        <v>1</v>
      </c>
      <c r="E28" s="8">
        <v>48</v>
      </c>
      <c r="F28" s="8">
        <v>27</v>
      </c>
      <c r="G28" s="71"/>
      <c r="H28" s="7" t="s">
        <v>230</v>
      </c>
      <c r="J28" s="68">
        <v>1</v>
      </c>
      <c r="K28" s="8">
        <v>7</v>
      </c>
      <c r="L28" s="8">
        <v>49</v>
      </c>
      <c r="M28" s="71"/>
      <c r="N28" s="43" t="s">
        <v>480</v>
      </c>
      <c r="P28" s="68">
        <v>1</v>
      </c>
      <c r="Q28" s="8">
        <v>28</v>
      </c>
      <c r="R28" s="8">
        <v>35</v>
      </c>
    </row>
    <row r="29" spans="1:18" ht="12.75">
      <c r="A29" s="7" t="s">
        <v>155</v>
      </c>
      <c r="B29" s="7" t="s">
        <v>224</v>
      </c>
      <c r="C29" s="68">
        <v>1</v>
      </c>
      <c r="E29" s="8">
        <v>26</v>
      </c>
      <c r="F29" s="8">
        <v>21</v>
      </c>
      <c r="G29" s="71"/>
      <c r="H29" s="7" t="s">
        <v>231</v>
      </c>
      <c r="I29" s="68">
        <v>1</v>
      </c>
      <c r="K29" s="8">
        <v>28</v>
      </c>
      <c r="L29" s="8">
        <v>12</v>
      </c>
      <c r="M29" s="71"/>
      <c r="N29" s="43" t="s">
        <v>209</v>
      </c>
      <c r="O29" s="68">
        <v>1</v>
      </c>
      <c r="Q29" s="8">
        <v>21</v>
      </c>
      <c r="R29" s="8">
        <v>19</v>
      </c>
    </row>
    <row r="30" spans="1:18" ht="12.75">
      <c r="A30" s="7" t="s">
        <v>156</v>
      </c>
      <c r="B30" s="7" t="s">
        <v>225</v>
      </c>
      <c r="C30" s="68">
        <v>1</v>
      </c>
      <c r="E30" s="8">
        <v>32</v>
      </c>
      <c r="F30" s="8">
        <v>21</v>
      </c>
      <c r="G30" s="71"/>
      <c r="H30" s="7" t="s">
        <v>232</v>
      </c>
      <c r="J30" s="68">
        <v>1</v>
      </c>
      <c r="K30" s="8">
        <v>10</v>
      </c>
      <c r="L30" s="8">
        <v>42</v>
      </c>
      <c r="M30" s="71"/>
      <c r="N30" s="43" t="s">
        <v>236</v>
      </c>
      <c r="O30" s="68">
        <v>1</v>
      </c>
      <c r="Q30" s="8">
        <v>35</v>
      </c>
      <c r="R30" s="8">
        <v>7</v>
      </c>
    </row>
    <row r="31" spans="1:18" ht="12.75">
      <c r="A31" s="7" t="s">
        <v>157</v>
      </c>
      <c r="B31" s="7" t="s">
        <v>226</v>
      </c>
      <c r="D31" s="68">
        <v>1</v>
      </c>
      <c r="E31" s="8">
        <v>6</v>
      </c>
      <c r="F31" s="8">
        <v>21</v>
      </c>
      <c r="G31" s="71"/>
      <c r="H31" s="7" t="s">
        <v>233</v>
      </c>
      <c r="J31" s="68">
        <v>1</v>
      </c>
      <c r="K31" s="8">
        <v>7</v>
      </c>
      <c r="L31" s="8">
        <v>31</v>
      </c>
      <c r="M31" s="71"/>
      <c r="N31" s="43" t="s">
        <v>208</v>
      </c>
      <c r="O31" s="68">
        <v>1</v>
      </c>
      <c r="Q31" s="8">
        <v>31</v>
      </c>
      <c r="R31" s="8">
        <v>20</v>
      </c>
    </row>
    <row r="32" spans="1:18" ht="12.75">
      <c r="A32" s="7" t="s">
        <v>181</v>
      </c>
      <c r="B32" s="7" t="s">
        <v>378</v>
      </c>
      <c r="C32" s="68">
        <v>1</v>
      </c>
      <c r="E32" s="8">
        <v>40</v>
      </c>
      <c r="F32" s="8">
        <v>28</v>
      </c>
      <c r="G32" s="71"/>
      <c r="H32" s="7" t="s">
        <v>234</v>
      </c>
      <c r="J32" s="68">
        <v>1</v>
      </c>
      <c r="K32" s="8">
        <v>0</v>
      </c>
      <c r="L32" s="8">
        <v>20</v>
      </c>
      <c r="M32" s="71"/>
      <c r="N32" s="43" t="s">
        <v>237</v>
      </c>
      <c r="P32" s="68">
        <v>1</v>
      </c>
      <c r="Q32" s="8">
        <v>0</v>
      </c>
      <c r="R32" s="8">
        <v>49</v>
      </c>
    </row>
    <row r="33" spans="1:13" ht="12.75">
      <c r="A33" s="7" t="s">
        <v>549</v>
      </c>
      <c r="B33" s="7" t="s">
        <v>552</v>
      </c>
      <c r="G33" s="71"/>
      <c r="H33" s="7" t="s">
        <v>553</v>
      </c>
      <c r="M33" s="71"/>
    </row>
    <row r="34" spans="7:13" ht="12.75">
      <c r="G34" s="71"/>
      <c r="M34" s="71"/>
    </row>
    <row r="35" spans="7:13" ht="12.75">
      <c r="G35" s="71"/>
      <c r="M35" s="71"/>
    </row>
    <row r="36" spans="1:18" s="12" customFormat="1" ht="12">
      <c r="A36" s="5" t="s">
        <v>128</v>
      </c>
      <c r="B36" s="5" t="s">
        <v>104</v>
      </c>
      <c r="C36" s="56">
        <f>SUM(C23:C35)</f>
        <v>8</v>
      </c>
      <c r="D36" s="56">
        <f>SUM(D23:D35)</f>
        <v>2</v>
      </c>
      <c r="E36" s="6">
        <f>SUM(E23:E35)</f>
        <v>276</v>
      </c>
      <c r="F36" s="6">
        <f>SUM(F23:F35)</f>
        <v>238</v>
      </c>
      <c r="G36" s="57"/>
      <c r="H36" s="5" t="s">
        <v>127</v>
      </c>
      <c r="I36" s="56">
        <f>SUM(I23:I35)</f>
        <v>3</v>
      </c>
      <c r="J36" s="56">
        <f>SUM(J23:J35)</f>
        <v>7</v>
      </c>
      <c r="K36" s="6">
        <f>SUM(K23:K35)</f>
        <v>206</v>
      </c>
      <c r="L36" s="6">
        <f>SUM(L23:L35)</f>
        <v>259</v>
      </c>
      <c r="M36" s="57"/>
      <c r="N36" s="28" t="s">
        <v>106</v>
      </c>
      <c r="O36" s="56">
        <f>SUM(O23:O35)</f>
        <v>5</v>
      </c>
      <c r="P36" s="56">
        <f>SUM(P23:P35)</f>
        <v>4</v>
      </c>
      <c r="Q36" s="6">
        <f>SUM(Q23:Q35)</f>
        <v>190</v>
      </c>
      <c r="R36" s="6">
        <f>SUM(R23:R35)</f>
        <v>205</v>
      </c>
    </row>
    <row r="37" spans="1:18" s="12" customFormat="1" ht="12">
      <c r="A37" s="5" t="s">
        <v>129</v>
      </c>
      <c r="B37" s="5" t="s">
        <v>140</v>
      </c>
      <c r="C37" s="56">
        <f>SUM(C26:C32)</f>
        <v>5</v>
      </c>
      <c r="D37" s="56">
        <f>SUM(D26:D32)</f>
        <v>2</v>
      </c>
      <c r="E37" s="6">
        <f>SUM(E26:E32)</f>
        <v>190</v>
      </c>
      <c r="F37" s="6">
        <f>SUM(F26:F32)</f>
        <v>194</v>
      </c>
      <c r="G37" s="57"/>
      <c r="H37" s="5" t="s">
        <v>158</v>
      </c>
      <c r="I37" s="56">
        <f>SUM(I28:I32)-(I29)</f>
        <v>0</v>
      </c>
      <c r="J37" s="56">
        <f>SUM(J28:J32)-(J29)</f>
        <v>4</v>
      </c>
      <c r="K37" s="6">
        <f>SUM(K28:K32)-(K29)</f>
        <v>24</v>
      </c>
      <c r="L37" s="6">
        <f>SUM(L28:L32)-(L29)</f>
        <v>142</v>
      </c>
      <c r="M37" s="57"/>
      <c r="N37" s="28" t="s">
        <v>162</v>
      </c>
      <c r="O37" s="56">
        <f>SUM(O28:O32)</f>
        <v>3</v>
      </c>
      <c r="P37" s="56">
        <f>SUM(P28:P32)</f>
        <v>2</v>
      </c>
      <c r="Q37" s="6">
        <f>SUM(Q28:Q32)</f>
        <v>115</v>
      </c>
      <c r="R37" s="6">
        <f>SUM(R28:R32)</f>
        <v>130</v>
      </c>
    </row>
    <row r="38" spans="1:18" s="53" customFormat="1" ht="8.25">
      <c r="A38" s="60"/>
      <c r="B38" s="60"/>
      <c r="C38" s="61"/>
      <c r="D38" s="61"/>
      <c r="E38" s="62"/>
      <c r="F38" s="62"/>
      <c r="G38" s="63"/>
      <c r="H38" s="60"/>
      <c r="I38" s="61"/>
      <c r="J38" s="61"/>
      <c r="K38" s="62"/>
      <c r="L38" s="62"/>
      <c r="M38" s="63"/>
      <c r="N38" s="76"/>
      <c r="O38" s="61"/>
      <c r="P38" s="61"/>
      <c r="Q38" s="62"/>
      <c r="R38" s="62"/>
    </row>
    <row r="39" spans="1:18" s="12" customFormat="1" ht="12">
      <c r="A39" s="5"/>
      <c r="B39" s="5" t="s">
        <v>163</v>
      </c>
      <c r="C39" s="56"/>
      <c r="D39" s="56"/>
      <c r="E39" s="6" t="s">
        <v>269</v>
      </c>
      <c r="F39" s="6"/>
      <c r="G39" s="57"/>
      <c r="H39" s="5" t="s">
        <v>166</v>
      </c>
      <c r="I39" s="56"/>
      <c r="J39" s="56"/>
      <c r="K39" s="6" t="s">
        <v>272</v>
      </c>
      <c r="L39" s="19" t="s">
        <v>273</v>
      </c>
      <c r="M39" s="57"/>
      <c r="N39" s="28" t="s">
        <v>171</v>
      </c>
      <c r="O39" s="56"/>
      <c r="P39" s="56"/>
      <c r="Q39" s="6" t="s">
        <v>274</v>
      </c>
      <c r="R39" s="6"/>
    </row>
    <row r="40" spans="1:18" s="12" customFormat="1" ht="12">
      <c r="A40" s="5" t="s">
        <v>120</v>
      </c>
      <c r="B40" s="19" t="s">
        <v>133</v>
      </c>
      <c r="C40" s="56" t="s">
        <v>122</v>
      </c>
      <c r="D40" s="56" t="s">
        <v>123</v>
      </c>
      <c r="E40" s="6" t="s">
        <v>164</v>
      </c>
      <c r="F40" s="6" t="s">
        <v>125</v>
      </c>
      <c r="G40" s="57"/>
      <c r="H40" s="19" t="s">
        <v>167</v>
      </c>
      <c r="I40" s="56" t="s">
        <v>122</v>
      </c>
      <c r="J40" s="56" t="s">
        <v>123</v>
      </c>
      <c r="K40" s="6" t="s">
        <v>168</v>
      </c>
      <c r="L40" s="6" t="s">
        <v>125</v>
      </c>
      <c r="M40" s="57"/>
      <c r="N40" s="47" t="s">
        <v>172</v>
      </c>
      <c r="O40" s="56" t="s">
        <v>122</v>
      </c>
      <c r="P40" s="56" t="s">
        <v>123</v>
      </c>
      <c r="Q40" s="6" t="s">
        <v>113</v>
      </c>
      <c r="R40" s="6" t="s">
        <v>125</v>
      </c>
    </row>
    <row r="41" spans="1:18" ht="12.75">
      <c r="A41" s="7" t="s">
        <v>149</v>
      </c>
      <c r="B41" s="7" t="s">
        <v>239</v>
      </c>
      <c r="D41" s="68">
        <v>1</v>
      </c>
      <c r="E41" s="8">
        <v>0</v>
      </c>
      <c r="F41" s="8">
        <v>41</v>
      </c>
      <c r="G41" s="71"/>
      <c r="H41" s="7" t="s">
        <v>247</v>
      </c>
      <c r="J41" s="68">
        <v>1</v>
      </c>
      <c r="K41" s="8">
        <v>0</v>
      </c>
      <c r="L41" s="8">
        <v>41</v>
      </c>
      <c r="M41" s="71"/>
      <c r="N41" s="79" t="s">
        <v>254</v>
      </c>
      <c r="P41" s="68">
        <v>1</v>
      </c>
      <c r="Q41" s="8">
        <v>13</v>
      </c>
      <c r="R41" s="8">
        <v>22</v>
      </c>
    </row>
    <row r="42" spans="1:18" ht="12.75">
      <c r="A42" s="7" t="s">
        <v>150</v>
      </c>
      <c r="B42" s="7" t="s">
        <v>240</v>
      </c>
      <c r="D42" s="68">
        <v>1</v>
      </c>
      <c r="E42" s="8">
        <v>0</v>
      </c>
      <c r="F42" s="8">
        <v>34</v>
      </c>
      <c r="G42" s="71"/>
      <c r="H42" s="7" t="s">
        <v>248</v>
      </c>
      <c r="J42" s="68">
        <v>1</v>
      </c>
      <c r="K42" s="8">
        <v>6</v>
      </c>
      <c r="L42" s="8">
        <v>34</v>
      </c>
      <c r="M42" s="71"/>
      <c r="N42" s="79" t="s">
        <v>228</v>
      </c>
      <c r="O42" s="68">
        <v>1</v>
      </c>
      <c r="Q42" s="8">
        <v>81</v>
      </c>
      <c r="R42" s="8">
        <v>36</v>
      </c>
    </row>
    <row r="43" spans="1:18" ht="12.75">
      <c r="A43" s="7" t="s">
        <v>151</v>
      </c>
      <c r="B43" s="7" t="s">
        <v>445</v>
      </c>
      <c r="D43" s="68">
        <v>1</v>
      </c>
      <c r="E43" s="8">
        <v>28</v>
      </c>
      <c r="F43" s="8">
        <v>36</v>
      </c>
      <c r="G43" s="71"/>
      <c r="H43" s="7" t="s">
        <v>249</v>
      </c>
      <c r="I43" s="68">
        <v>1</v>
      </c>
      <c r="K43" s="8">
        <v>14</v>
      </c>
      <c r="L43" s="8">
        <v>9</v>
      </c>
      <c r="M43" s="71"/>
      <c r="N43" s="79" t="s">
        <v>431</v>
      </c>
      <c r="P43" s="68">
        <v>1</v>
      </c>
      <c r="Q43" s="8">
        <v>14</v>
      </c>
      <c r="R43" s="8">
        <v>47</v>
      </c>
    </row>
    <row r="44" spans="1:14" ht="12.75">
      <c r="A44" s="7" t="s">
        <v>152</v>
      </c>
      <c r="B44" s="7" t="s">
        <v>241</v>
      </c>
      <c r="C44" s="68">
        <v>1</v>
      </c>
      <c r="E44" s="8">
        <v>41</v>
      </c>
      <c r="F44" s="8">
        <v>14</v>
      </c>
      <c r="G44" s="71"/>
      <c r="H44" s="7" t="s">
        <v>253</v>
      </c>
      <c r="J44" s="68">
        <v>1</v>
      </c>
      <c r="K44" s="8">
        <v>3</v>
      </c>
      <c r="L44" s="8">
        <v>22</v>
      </c>
      <c r="M44" s="71"/>
      <c r="N44" s="43" t="s">
        <v>454</v>
      </c>
    </row>
    <row r="45" spans="1:18" ht="12.75">
      <c r="A45" s="7" t="s">
        <v>153</v>
      </c>
      <c r="B45" s="7" t="s">
        <v>242</v>
      </c>
      <c r="D45" s="68">
        <v>1</v>
      </c>
      <c r="E45" s="8">
        <v>21</v>
      </c>
      <c r="F45" s="8">
        <v>50</v>
      </c>
      <c r="G45" s="71"/>
      <c r="H45" s="7" t="s">
        <v>250</v>
      </c>
      <c r="J45" s="68">
        <v>1</v>
      </c>
      <c r="K45" s="8">
        <v>0</v>
      </c>
      <c r="L45" s="8">
        <v>40</v>
      </c>
      <c r="M45" s="71"/>
      <c r="N45" s="43" t="s">
        <v>245</v>
      </c>
      <c r="O45" s="68">
        <v>1</v>
      </c>
      <c r="Q45" s="8">
        <v>27</v>
      </c>
      <c r="R45" s="8">
        <v>6</v>
      </c>
    </row>
    <row r="46" spans="1:18" ht="12.75">
      <c r="A46" s="7" t="s">
        <v>154</v>
      </c>
      <c r="B46" s="59" t="s">
        <v>200</v>
      </c>
      <c r="D46" s="68">
        <v>1</v>
      </c>
      <c r="E46" s="8">
        <v>14</v>
      </c>
      <c r="F46" s="8">
        <v>24</v>
      </c>
      <c r="G46" s="71"/>
      <c r="H46" s="7" t="s">
        <v>493</v>
      </c>
      <c r="J46" s="68">
        <v>1</v>
      </c>
      <c r="K46" s="8">
        <v>28</v>
      </c>
      <c r="L46" s="8">
        <v>31</v>
      </c>
      <c r="M46" s="71"/>
      <c r="N46" s="43" t="s">
        <v>246</v>
      </c>
      <c r="P46" s="68">
        <v>1</v>
      </c>
      <c r="Q46" s="8">
        <v>6</v>
      </c>
      <c r="R46" s="8">
        <v>13</v>
      </c>
    </row>
    <row r="47" spans="1:18" ht="12.75">
      <c r="A47" s="7" t="s">
        <v>155</v>
      </c>
      <c r="B47" s="7" t="s">
        <v>243</v>
      </c>
      <c r="C47" s="68">
        <v>1</v>
      </c>
      <c r="E47" s="8">
        <v>48</v>
      </c>
      <c r="F47" s="8">
        <v>35</v>
      </c>
      <c r="G47" s="71"/>
      <c r="H47" s="59" t="s">
        <v>200</v>
      </c>
      <c r="I47" s="68">
        <v>1</v>
      </c>
      <c r="K47" s="8">
        <v>27</v>
      </c>
      <c r="L47" s="8">
        <v>0</v>
      </c>
      <c r="M47" s="71"/>
      <c r="N47" s="43" t="s">
        <v>255</v>
      </c>
      <c r="P47" s="68">
        <v>1</v>
      </c>
      <c r="Q47" s="8">
        <v>35</v>
      </c>
      <c r="R47" s="8">
        <v>48</v>
      </c>
    </row>
    <row r="48" spans="1:18" ht="12.75">
      <c r="A48" s="7" t="s">
        <v>156</v>
      </c>
      <c r="B48" s="7" t="s">
        <v>244</v>
      </c>
      <c r="D48" s="68">
        <v>1</v>
      </c>
      <c r="E48" s="8">
        <v>28</v>
      </c>
      <c r="F48" s="8">
        <v>49</v>
      </c>
      <c r="G48" s="71"/>
      <c r="H48" s="7" t="s">
        <v>251</v>
      </c>
      <c r="J48" s="68">
        <v>1</v>
      </c>
      <c r="K48" s="8">
        <v>0</v>
      </c>
      <c r="L48" s="8">
        <v>39</v>
      </c>
      <c r="M48" s="71"/>
      <c r="N48" s="80" t="s">
        <v>200</v>
      </c>
      <c r="P48" s="68">
        <v>1</v>
      </c>
      <c r="Q48" s="8">
        <v>10</v>
      </c>
      <c r="R48" s="8">
        <v>17</v>
      </c>
    </row>
    <row r="49" spans="1:18" ht="12.75">
      <c r="A49" s="7" t="s">
        <v>157</v>
      </c>
      <c r="B49" s="7" t="s">
        <v>245</v>
      </c>
      <c r="C49" s="68">
        <v>1</v>
      </c>
      <c r="E49" s="8">
        <v>35</v>
      </c>
      <c r="F49" s="8">
        <v>0</v>
      </c>
      <c r="G49" s="71"/>
      <c r="H49" s="7" t="s">
        <v>515</v>
      </c>
      <c r="M49" s="71"/>
      <c r="N49" s="43" t="s">
        <v>244</v>
      </c>
      <c r="P49" s="68">
        <v>1</v>
      </c>
      <c r="Q49" s="8">
        <v>28</v>
      </c>
      <c r="R49" s="8">
        <v>35</v>
      </c>
    </row>
    <row r="50" spans="1:18" ht="12.75">
      <c r="A50" s="7" t="s">
        <v>181</v>
      </c>
      <c r="B50" s="7" t="s">
        <v>246</v>
      </c>
      <c r="D50" s="68">
        <v>1</v>
      </c>
      <c r="E50" s="8">
        <v>6</v>
      </c>
      <c r="F50" s="8">
        <v>41</v>
      </c>
      <c r="G50" s="71"/>
      <c r="H50" s="7" t="s">
        <v>252</v>
      </c>
      <c r="J50" s="68">
        <v>1</v>
      </c>
      <c r="K50" s="8">
        <v>8</v>
      </c>
      <c r="L50" s="8">
        <v>35</v>
      </c>
      <c r="M50" s="71"/>
      <c r="N50" s="43" t="s">
        <v>241</v>
      </c>
      <c r="O50" s="68">
        <v>1</v>
      </c>
      <c r="Q50" s="8">
        <v>36</v>
      </c>
      <c r="R50" s="8">
        <v>3</v>
      </c>
    </row>
    <row r="51" spans="7:13" ht="12.75">
      <c r="G51" s="71"/>
      <c r="M51" s="71"/>
    </row>
    <row r="52" spans="7:13" ht="12.75">
      <c r="G52" s="71"/>
      <c r="M52" s="71"/>
    </row>
    <row r="53" spans="7:13" ht="12.75">
      <c r="G53" s="71"/>
      <c r="M53" s="71"/>
    </row>
    <row r="54" spans="1:18" s="12" customFormat="1" ht="12">
      <c r="A54" s="5" t="s">
        <v>128</v>
      </c>
      <c r="B54" s="5" t="s">
        <v>108</v>
      </c>
      <c r="C54" s="56">
        <f>SUM(C41:C53)</f>
        <v>3</v>
      </c>
      <c r="D54" s="56">
        <f>SUM(D41:D53)</f>
        <v>7</v>
      </c>
      <c r="E54" s="6">
        <f>SUM(E41:E53)</f>
        <v>221</v>
      </c>
      <c r="F54" s="6">
        <f>SUM(F41:F53)</f>
        <v>324</v>
      </c>
      <c r="G54" s="57"/>
      <c r="H54" s="5" t="s">
        <v>169</v>
      </c>
      <c r="I54" s="56">
        <f>SUM(I41:I53)</f>
        <v>2</v>
      </c>
      <c r="J54" s="56">
        <f>SUM(J41:J53)</f>
        <v>7</v>
      </c>
      <c r="K54" s="6">
        <f>SUM(K41:K53)</f>
        <v>86</v>
      </c>
      <c r="L54" s="6">
        <f>SUM(L41:L53)</f>
        <v>251</v>
      </c>
      <c r="M54" s="57"/>
      <c r="N54" s="28" t="s">
        <v>101</v>
      </c>
      <c r="O54" s="56">
        <f>SUM(O41:O53)</f>
        <v>3</v>
      </c>
      <c r="P54" s="56">
        <f>SUM(P41:P53)</f>
        <v>6</v>
      </c>
      <c r="Q54" s="6">
        <f>SUM(Q41:Q53)</f>
        <v>250</v>
      </c>
      <c r="R54" s="6">
        <f>SUM(R41:R53)</f>
        <v>227</v>
      </c>
    </row>
    <row r="55" spans="1:18" s="12" customFormat="1" ht="12">
      <c r="A55" s="5" t="s">
        <v>129</v>
      </c>
      <c r="B55" s="5" t="s">
        <v>165</v>
      </c>
      <c r="C55" s="56">
        <f>SUM(C44:C50)-(C46)</f>
        <v>3</v>
      </c>
      <c r="D55" s="56">
        <f>SUM(D44:D50)-(D46)</f>
        <v>3</v>
      </c>
      <c r="E55" s="6">
        <f>SUM(E44:E50)-(E46)</f>
        <v>179</v>
      </c>
      <c r="F55" s="6">
        <f>SUM(F44:F50)-(F46)</f>
        <v>189</v>
      </c>
      <c r="G55" s="57"/>
      <c r="H55" s="5" t="s">
        <v>170</v>
      </c>
      <c r="I55" s="56">
        <f>SUM(I46)+(I48)+(I50)</f>
        <v>0</v>
      </c>
      <c r="J55" s="56">
        <f>SUM(J46)+(J48)+(J50)</f>
        <v>3</v>
      </c>
      <c r="K55" s="6">
        <f>SUM(K46)+(K48)+(K50)</f>
        <v>36</v>
      </c>
      <c r="L55" s="6">
        <f>SUM(L46)+(L48)+(L50)</f>
        <v>105</v>
      </c>
      <c r="M55" s="57"/>
      <c r="N55" s="28" t="s">
        <v>173</v>
      </c>
      <c r="O55" s="56">
        <f>SUM(O44:O50)-(O48)</f>
        <v>2</v>
      </c>
      <c r="P55" s="56">
        <f>SUM(P44:P50)-(P48)</f>
        <v>3</v>
      </c>
      <c r="Q55" s="6">
        <f>SUM(Q44:Q50)-(Q48)</f>
        <v>132</v>
      </c>
      <c r="R55" s="6">
        <f>SUM(R44:R50)-(R48)</f>
        <v>105</v>
      </c>
    </row>
    <row r="56" spans="1:18" s="53" customFormat="1" ht="8.25">
      <c r="A56" s="60"/>
      <c r="B56" s="60"/>
      <c r="C56" s="61"/>
      <c r="D56" s="61"/>
      <c r="E56" s="62"/>
      <c r="F56" s="62"/>
      <c r="G56" s="60"/>
      <c r="H56" s="60"/>
      <c r="I56" s="61"/>
      <c r="J56" s="61"/>
      <c r="K56" s="62"/>
      <c r="L56" s="62"/>
      <c r="M56" s="76"/>
      <c r="N56" s="76"/>
      <c r="O56" s="61"/>
      <c r="P56" s="61"/>
      <c r="Q56" s="62"/>
      <c r="R56" s="62"/>
    </row>
    <row r="57" spans="1:18" s="12" customFormat="1" ht="12">
      <c r="A57" s="5"/>
      <c r="B57" s="5" t="s">
        <v>174</v>
      </c>
      <c r="C57" s="56"/>
      <c r="D57" s="56"/>
      <c r="E57" s="6" t="s">
        <v>275</v>
      </c>
      <c r="F57" s="6"/>
      <c r="G57" s="57"/>
      <c r="H57" s="5" t="s">
        <v>177</v>
      </c>
      <c r="I57" s="56"/>
      <c r="J57" s="56"/>
      <c r="K57" s="6" t="s">
        <v>269</v>
      </c>
      <c r="L57" s="6"/>
      <c r="M57" s="57"/>
      <c r="N57" s="28"/>
      <c r="O57" s="56"/>
      <c r="P57" s="56"/>
      <c r="Q57" s="6"/>
      <c r="R57" s="6"/>
    </row>
    <row r="58" spans="1:18" s="12" customFormat="1" ht="12">
      <c r="A58" s="5" t="s">
        <v>120</v>
      </c>
      <c r="B58" s="19" t="s">
        <v>175</v>
      </c>
      <c r="C58" s="56" t="s">
        <v>122</v>
      </c>
      <c r="D58" s="56" t="s">
        <v>123</v>
      </c>
      <c r="E58" s="6" t="s">
        <v>176</v>
      </c>
      <c r="F58" s="6" t="s">
        <v>125</v>
      </c>
      <c r="G58" s="57"/>
      <c r="H58" s="5" t="s">
        <v>178</v>
      </c>
      <c r="I58" s="56" t="s">
        <v>122</v>
      </c>
      <c r="J58" s="56" t="s">
        <v>123</v>
      </c>
      <c r="K58" s="6" t="s">
        <v>179</v>
      </c>
      <c r="L58" s="6" t="s">
        <v>125</v>
      </c>
      <c r="M58" s="57"/>
      <c r="N58" s="28"/>
      <c r="O58" s="56" t="s">
        <v>122</v>
      </c>
      <c r="P58" s="56" t="s">
        <v>123</v>
      </c>
      <c r="Q58" s="6"/>
      <c r="R58" s="6" t="s">
        <v>125</v>
      </c>
    </row>
    <row r="59" spans="1:13" ht="12.75">
      <c r="A59" s="7" t="s">
        <v>149</v>
      </c>
      <c r="B59" s="7" t="s">
        <v>403</v>
      </c>
      <c r="C59" s="68">
        <v>1</v>
      </c>
      <c r="E59" s="8">
        <v>49</v>
      </c>
      <c r="F59" s="8">
        <v>6</v>
      </c>
      <c r="G59" s="71"/>
      <c r="H59" s="43" t="s">
        <v>262</v>
      </c>
      <c r="I59" s="68">
        <v>1</v>
      </c>
      <c r="K59" s="8">
        <v>41</v>
      </c>
      <c r="L59" s="8">
        <v>0</v>
      </c>
      <c r="M59" s="71"/>
    </row>
    <row r="60" spans="1:13" ht="12.75">
      <c r="A60" s="7" t="s">
        <v>150</v>
      </c>
      <c r="B60" s="7" t="s">
        <v>256</v>
      </c>
      <c r="C60" s="68">
        <v>1</v>
      </c>
      <c r="E60" s="8">
        <v>16</v>
      </c>
      <c r="F60" s="8">
        <v>12</v>
      </c>
      <c r="G60" s="71"/>
      <c r="H60" s="43" t="s">
        <v>247</v>
      </c>
      <c r="J60" s="68">
        <v>1</v>
      </c>
      <c r="K60" s="8">
        <v>19</v>
      </c>
      <c r="L60" s="8">
        <v>42</v>
      </c>
      <c r="M60" s="71"/>
    </row>
    <row r="61" spans="1:13" ht="12.75">
      <c r="A61" s="7" t="s">
        <v>151</v>
      </c>
      <c r="B61" s="7" t="s">
        <v>257</v>
      </c>
      <c r="C61" s="68">
        <v>1</v>
      </c>
      <c r="E61" s="8">
        <v>39</v>
      </c>
      <c r="F61" s="8">
        <v>14</v>
      </c>
      <c r="G61" s="71"/>
      <c r="H61" s="43" t="s">
        <v>432</v>
      </c>
      <c r="M61" s="71"/>
    </row>
    <row r="62" spans="1:13" ht="12.75">
      <c r="A62" s="7" t="s">
        <v>152</v>
      </c>
      <c r="B62" s="7" t="s">
        <v>258</v>
      </c>
      <c r="C62" s="68">
        <v>1</v>
      </c>
      <c r="E62" s="8">
        <v>26</v>
      </c>
      <c r="F62" s="8">
        <v>13</v>
      </c>
      <c r="G62" s="71"/>
      <c r="H62" s="43" t="s">
        <v>134</v>
      </c>
      <c r="J62" s="68">
        <v>1</v>
      </c>
      <c r="K62" s="8">
        <v>13</v>
      </c>
      <c r="L62" s="8">
        <v>26</v>
      </c>
      <c r="M62" s="71"/>
    </row>
    <row r="63" spans="1:13" ht="12.75">
      <c r="A63" s="7" t="s">
        <v>153</v>
      </c>
      <c r="B63" s="7" t="s">
        <v>127</v>
      </c>
      <c r="C63" s="68">
        <v>1</v>
      </c>
      <c r="E63" s="8">
        <v>33</v>
      </c>
      <c r="F63" s="8">
        <v>7</v>
      </c>
      <c r="G63" s="71"/>
      <c r="H63" s="43" t="s">
        <v>488</v>
      </c>
      <c r="I63" s="68">
        <v>1</v>
      </c>
      <c r="K63" s="8">
        <v>48</v>
      </c>
      <c r="L63" s="8">
        <v>7</v>
      </c>
      <c r="M63" s="71"/>
    </row>
    <row r="64" spans="1:13" ht="12.75">
      <c r="A64" s="7" t="s">
        <v>154</v>
      </c>
      <c r="B64" s="7" t="s">
        <v>259</v>
      </c>
      <c r="C64" s="68">
        <v>1</v>
      </c>
      <c r="E64" s="8">
        <v>45</v>
      </c>
      <c r="F64" s="8">
        <v>13</v>
      </c>
      <c r="G64" s="71"/>
      <c r="H64" s="43" t="s">
        <v>264</v>
      </c>
      <c r="I64" s="68">
        <v>1</v>
      </c>
      <c r="K64" s="8">
        <v>20</v>
      </c>
      <c r="L64" s="8">
        <v>10</v>
      </c>
      <c r="M64" s="71"/>
    </row>
    <row r="65" spans="1:13" ht="12.75">
      <c r="A65" s="7" t="s">
        <v>155</v>
      </c>
      <c r="B65" s="7" t="s">
        <v>261</v>
      </c>
      <c r="D65" s="68">
        <v>1</v>
      </c>
      <c r="E65" s="8">
        <v>23</v>
      </c>
      <c r="F65" s="8">
        <v>30</v>
      </c>
      <c r="G65" s="71"/>
      <c r="H65" s="43" t="s">
        <v>265</v>
      </c>
      <c r="I65" s="68">
        <v>1</v>
      </c>
      <c r="K65" s="8">
        <v>34</v>
      </c>
      <c r="L65" s="8">
        <v>13</v>
      </c>
      <c r="M65" s="71"/>
    </row>
    <row r="66" spans="1:13" ht="12.75">
      <c r="A66" s="7" t="s">
        <v>156</v>
      </c>
      <c r="B66" s="7" t="s">
        <v>510</v>
      </c>
      <c r="G66" s="71"/>
      <c r="H66" s="43" t="s">
        <v>266</v>
      </c>
      <c r="J66" s="68">
        <v>1</v>
      </c>
      <c r="K66" s="8">
        <v>13</v>
      </c>
      <c r="L66" s="8">
        <v>35</v>
      </c>
      <c r="M66" s="71"/>
    </row>
    <row r="67" spans="1:13" ht="12.75">
      <c r="A67" s="7" t="s">
        <v>157</v>
      </c>
      <c r="B67" s="59" t="s">
        <v>10</v>
      </c>
      <c r="C67" s="68">
        <v>1</v>
      </c>
      <c r="E67" s="8">
        <v>49</v>
      </c>
      <c r="F67" s="8">
        <v>14</v>
      </c>
      <c r="G67" s="71"/>
      <c r="H67" s="43" t="s">
        <v>267</v>
      </c>
      <c r="I67" s="68">
        <v>1</v>
      </c>
      <c r="K67" s="8">
        <v>40</v>
      </c>
      <c r="L67" s="8">
        <v>27</v>
      </c>
      <c r="M67" s="71"/>
    </row>
    <row r="68" spans="1:13" ht="12.75">
      <c r="A68" s="7" t="s">
        <v>181</v>
      </c>
      <c r="B68" s="7" t="s">
        <v>260</v>
      </c>
      <c r="C68" s="68">
        <v>1</v>
      </c>
      <c r="E68" s="8">
        <v>41</v>
      </c>
      <c r="F68" s="8">
        <v>9</v>
      </c>
      <c r="G68" s="71"/>
      <c r="H68" s="59" t="s">
        <v>200</v>
      </c>
      <c r="I68" s="68">
        <v>1</v>
      </c>
      <c r="K68" s="8">
        <v>43</v>
      </c>
      <c r="L68" s="8">
        <v>0</v>
      </c>
      <c r="M68" s="71"/>
    </row>
    <row r="69" spans="1:13" ht="12.75">
      <c r="A69" s="7" t="s">
        <v>549</v>
      </c>
      <c r="B69" s="7" t="s">
        <v>555</v>
      </c>
      <c r="G69" s="71"/>
      <c r="H69" s="43" t="s">
        <v>554</v>
      </c>
      <c r="M69" s="71"/>
    </row>
    <row r="70" spans="7:13" ht="12.75">
      <c r="G70" s="71"/>
      <c r="M70" s="71"/>
    </row>
    <row r="71" spans="7:13" ht="12.75">
      <c r="G71" s="71"/>
      <c r="M71" s="71"/>
    </row>
    <row r="72" spans="1:18" s="12" customFormat="1" ht="12">
      <c r="A72" s="5" t="s">
        <v>128</v>
      </c>
      <c r="B72" s="5" t="s">
        <v>134</v>
      </c>
      <c r="C72" s="56">
        <f>SUM(C59:C71)</f>
        <v>8</v>
      </c>
      <c r="D72" s="56">
        <f>SUM(D59:D71)</f>
        <v>1</v>
      </c>
      <c r="E72" s="6">
        <f>SUM(E59:E71)</f>
        <v>321</v>
      </c>
      <c r="F72" s="6">
        <f>SUM(F59:F71)</f>
        <v>118</v>
      </c>
      <c r="G72" s="57"/>
      <c r="H72" s="5" t="s">
        <v>110</v>
      </c>
      <c r="I72" s="56">
        <f>SUM(I59:I71)</f>
        <v>6</v>
      </c>
      <c r="J72" s="56">
        <f>SUM(J59:J71)</f>
        <v>3</v>
      </c>
      <c r="K72" s="6">
        <f>SUM(K59:K71)</f>
        <v>271</v>
      </c>
      <c r="L72" s="6">
        <f>SUM(L59:L71)</f>
        <v>160</v>
      </c>
      <c r="M72" s="57"/>
      <c r="N72" s="28"/>
      <c r="O72" s="56">
        <f>SUM(O59:O71)</f>
        <v>0</v>
      </c>
      <c r="P72" s="56">
        <f>SUM(P59:P71)</f>
        <v>0</v>
      </c>
      <c r="Q72" s="6">
        <f>SUM(Q59:Q71)</f>
        <v>0</v>
      </c>
      <c r="R72" s="6">
        <f>SUM(R59:R71)</f>
        <v>0</v>
      </c>
    </row>
    <row r="73" spans="1:18" s="12" customFormat="1" ht="12">
      <c r="A73" s="5" t="s">
        <v>129</v>
      </c>
      <c r="B73" s="5"/>
      <c r="C73" s="56"/>
      <c r="D73" s="56"/>
      <c r="E73" s="6"/>
      <c r="F73" s="6"/>
      <c r="G73" s="57"/>
      <c r="H73" s="5" t="s">
        <v>180</v>
      </c>
      <c r="I73" s="56">
        <f>SUM(I64:I67)</f>
        <v>3</v>
      </c>
      <c r="J73" s="56">
        <f>SUM(J64:J67)</f>
        <v>1</v>
      </c>
      <c r="K73" s="6">
        <f>SUM(K64:K67)</f>
        <v>107</v>
      </c>
      <c r="L73" s="6">
        <f>SUM(L64:L67)</f>
        <v>85</v>
      </c>
      <c r="M73" s="57"/>
      <c r="N73" s="28"/>
      <c r="O73" s="56">
        <f>SUM(O59)+(O60)+(O62)</f>
        <v>0</v>
      </c>
      <c r="P73" s="56">
        <f>SUM(P59)+(P60)+(P62)</f>
        <v>0</v>
      </c>
      <c r="Q73" s="6">
        <f>SUM(Q59)+(Q60)+(Q62)</f>
        <v>0</v>
      </c>
      <c r="R73" s="6">
        <f>SUM(R59)+(R60)+(R62)</f>
        <v>0</v>
      </c>
    </row>
    <row r="74" spans="3:18" s="53" customFormat="1" ht="8.25">
      <c r="C74" s="54"/>
      <c r="D74" s="54"/>
      <c r="E74" s="55"/>
      <c r="F74" s="55"/>
      <c r="I74" s="54"/>
      <c r="J74" s="54"/>
      <c r="K74" s="55"/>
      <c r="L74" s="55"/>
      <c r="M74" s="78"/>
      <c r="N74" s="78"/>
      <c r="O74" s="54"/>
      <c r="P74" s="54"/>
      <c r="Q74" s="55"/>
      <c r="R74" s="55"/>
    </row>
    <row r="75" spans="1:18" ht="12.75">
      <c r="A75" s="65" t="s">
        <v>142</v>
      </c>
      <c r="B75" s="66" t="s">
        <v>143</v>
      </c>
      <c r="C75" s="65"/>
      <c r="D75" s="65"/>
      <c r="E75" s="67"/>
      <c r="F75" s="67"/>
      <c r="G75" s="66"/>
      <c r="H75" s="66"/>
      <c r="I75" s="65"/>
      <c r="J75" s="65"/>
      <c r="K75" s="67"/>
      <c r="L75" s="67"/>
      <c r="M75" s="81"/>
      <c r="N75" s="81"/>
      <c r="O75" s="65"/>
      <c r="P75" s="65"/>
      <c r="Q75" s="67"/>
      <c r="R75" s="67"/>
    </row>
    <row r="76" spans="1:18" ht="12.75">
      <c r="A76" s="65" t="s">
        <v>203</v>
      </c>
      <c r="B76" s="66" t="s">
        <v>204</v>
      </c>
      <c r="C76" s="65"/>
      <c r="D76" s="65"/>
      <c r="E76" s="67"/>
      <c r="F76" s="67"/>
      <c r="G76" s="66"/>
      <c r="H76" s="66"/>
      <c r="I76" s="65"/>
      <c r="J76" s="65"/>
      <c r="K76" s="67"/>
      <c r="L76" s="67"/>
      <c r="M76" s="81"/>
      <c r="N76" s="81"/>
      <c r="O76" s="65"/>
      <c r="P76" s="65"/>
      <c r="Q76" s="67"/>
      <c r="R76" s="67"/>
    </row>
    <row r="77" spans="1:18" ht="12.75">
      <c r="A77" s="65" t="s">
        <v>144</v>
      </c>
      <c r="B77" s="66" t="s">
        <v>145</v>
      </c>
      <c r="C77" s="65"/>
      <c r="D77" s="65"/>
      <c r="E77" s="67"/>
      <c r="F77" s="67"/>
      <c r="G77" s="66"/>
      <c r="H77" s="66"/>
      <c r="I77" s="65"/>
      <c r="J77" s="65"/>
      <c r="K77" s="67"/>
      <c r="L77" s="67"/>
      <c r="M77" s="81"/>
      <c r="N77" s="81"/>
      <c r="O77" s="65"/>
      <c r="P77" s="65"/>
      <c r="Q77" s="67"/>
      <c r="R77" s="67"/>
    </row>
    <row r="78" spans="1:18" ht="12.75">
      <c r="A78" s="65" t="s">
        <v>146</v>
      </c>
      <c r="B78" s="66" t="s">
        <v>147</v>
      </c>
      <c r="C78" s="65"/>
      <c r="D78" s="65"/>
      <c r="E78" s="67"/>
      <c r="F78" s="67"/>
      <c r="G78" s="66"/>
      <c r="H78" s="66"/>
      <c r="I78" s="65"/>
      <c r="J78" s="65"/>
      <c r="K78" s="67"/>
      <c r="L78" s="67"/>
      <c r="M78" s="81"/>
      <c r="N78" s="81"/>
      <c r="O78" s="65"/>
      <c r="P78" s="65"/>
      <c r="Q78" s="67"/>
      <c r="R78" s="67"/>
    </row>
    <row r="81" ht="12.75">
      <c r="B81" s="59" t="s">
        <v>202</v>
      </c>
    </row>
    <row r="82" spans="2:6" ht="12.75">
      <c r="B82" s="59" t="s">
        <v>201</v>
      </c>
      <c r="C82" s="69" t="s">
        <v>122</v>
      </c>
      <c r="D82" s="69" t="s">
        <v>123</v>
      </c>
      <c r="E82" s="70" t="s">
        <v>57</v>
      </c>
      <c r="F82" s="70" t="s">
        <v>125</v>
      </c>
    </row>
    <row r="83" spans="2:6" ht="12.75">
      <c r="B83" s="22" t="str">
        <f>(N18)</f>
        <v>Teays Valley</v>
      </c>
      <c r="C83" s="68">
        <f>(O18)</f>
        <v>9</v>
      </c>
      <c r="D83" s="68">
        <f>(P18)</f>
        <v>1</v>
      </c>
      <c r="E83" s="89">
        <f>(Q18)</f>
        <v>331</v>
      </c>
      <c r="F83" s="89">
        <f>(R18)</f>
        <v>178</v>
      </c>
    </row>
    <row r="84" spans="2:6" ht="12.75">
      <c r="B84" s="22" t="str">
        <f>(B72)</f>
        <v>Fort Frye</v>
      </c>
      <c r="C84" s="68">
        <f>(C72)</f>
        <v>8</v>
      </c>
      <c r="D84" s="68">
        <f>(D72)</f>
        <v>1</v>
      </c>
      <c r="E84" s="89">
        <f>(E72)</f>
        <v>321</v>
      </c>
      <c r="F84" s="89">
        <f>(F72)</f>
        <v>118</v>
      </c>
    </row>
    <row r="85" spans="2:6" ht="12.75">
      <c r="B85" s="22" t="str">
        <f>(H18)</f>
        <v>Jackson</v>
      </c>
      <c r="C85" s="68">
        <f>(I18)</f>
        <v>8</v>
      </c>
      <c r="D85" s="68">
        <f>(J18)</f>
        <v>2</v>
      </c>
      <c r="E85" s="89">
        <f>(K18)</f>
        <v>383</v>
      </c>
      <c r="F85" s="89">
        <f>(L18)</f>
        <v>130</v>
      </c>
    </row>
    <row r="86" spans="2:6" ht="12.75">
      <c r="B86" s="22" t="str">
        <f>(B36)</f>
        <v>Sheridan</v>
      </c>
      <c r="C86" s="68">
        <f>(C36)</f>
        <v>8</v>
      </c>
      <c r="D86" s="68">
        <f>(D36)</f>
        <v>2</v>
      </c>
      <c r="E86" s="89">
        <f>(E36)</f>
        <v>276</v>
      </c>
      <c r="F86" s="89">
        <f>(F36)</f>
        <v>238</v>
      </c>
    </row>
    <row r="87" spans="2:6" ht="12.75">
      <c r="B87" s="22" t="str">
        <f>(H72)</f>
        <v>Zanesville</v>
      </c>
      <c r="C87" s="68">
        <f>(I72)</f>
        <v>6</v>
      </c>
      <c r="D87" s="68">
        <f>(J72)</f>
        <v>3</v>
      </c>
      <c r="E87" s="89">
        <f>(K72)</f>
        <v>271</v>
      </c>
      <c r="F87" s="89">
        <f>(L72)</f>
        <v>160</v>
      </c>
    </row>
    <row r="88" spans="2:6" ht="12.75">
      <c r="B88" s="22" t="str">
        <f>(N36)</f>
        <v>Chillicothe</v>
      </c>
      <c r="C88" s="68">
        <f>(O36)</f>
        <v>5</v>
      </c>
      <c r="D88" s="68">
        <f>(P36)</f>
        <v>4</v>
      </c>
      <c r="E88" s="89">
        <f>(Q36)</f>
        <v>190</v>
      </c>
      <c r="F88" s="89">
        <f>(R36)</f>
        <v>205</v>
      </c>
    </row>
    <row r="89" spans="2:6" ht="12.75">
      <c r="B89" s="22" t="str">
        <f>(N54)</f>
        <v>Meigs</v>
      </c>
      <c r="C89" s="68">
        <f>(O54)</f>
        <v>3</v>
      </c>
      <c r="D89" s="68">
        <f>(P54)</f>
        <v>6</v>
      </c>
      <c r="E89" s="89">
        <f>(Q54)</f>
        <v>250</v>
      </c>
      <c r="F89" s="89">
        <f>(R54)</f>
        <v>227</v>
      </c>
    </row>
    <row r="90" spans="2:6" ht="12.75">
      <c r="B90" s="22" t="str">
        <f>(B54)</f>
        <v>Athens</v>
      </c>
      <c r="C90" s="68">
        <f>(C54)</f>
        <v>3</v>
      </c>
      <c r="D90" s="68">
        <f>(D54)</f>
        <v>7</v>
      </c>
      <c r="E90" s="89">
        <f>(E54)</f>
        <v>221</v>
      </c>
      <c r="F90" s="89">
        <f>(F54)</f>
        <v>324</v>
      </c>
    </row>
    <row r="91" spans="2:6" ht="12.75">
      <c r="B91" s="22" t="str">
        <f>(H36)</f>
        <v>Warren</v>
      </c>
      <c r="C91" s="68">
        <f>(I36)</f>
        <v>3</v>
      </c>
      <c r="D91" s="68">
        <f>(J36)</f>
        <v>7</v>
      </c>
      <c r="E91" s="89">
        <f>(K36)</f>
        <v>206</v>
      </c>
      <c r="F91" s="89">
        <f>(L36)</f>
        <v>259</v>
      </c>
    </row>
    <row r="92" spans="2:6" ht="12.75">
      <c r="B92" s="22" t="str">
        <f>(B18)</f>
        <v>Logan</v>
      </c>
      <c r="C92" s="68">
        <f>(C18)</f>
        <v>2</v>
      </c>
      <c r="D92" s="68">
        <f>(D18)</f>
        <v>7</v>
      </c>
      <c r="E92" s="89">
        <f>(E18)</f>
        <v>89</v>
      </c>
      <c r="F92" s="89">
        <f>(F18)</f>
        <v>290</v>
      </c>
    </row>
    <row r="93" spans="2:6" ht="12.75">
      <c r="B93" s="22" t="str">
        <f>(H54)</f>
        <v>St. Charles</v>
      </c>
      <c r="C93" s="68">
        <f>(I54)</f>
        <v>2</v>
      </c>
      <c r="D93" s="68">
        <f>(J54)</f>
        <v>7</v>
      </c>
      <c r="E93" s="89">
        <f>(K54)</f>
        <v>86</v>
      </c>
      <c r="F93" s="89">
        <f>(L54)</f>
        <v>251</v>
      </c>
    </row>
    <row r="94" spans="3:6" ht="12.75">
      <c r="C94" s="7"/>
      <c r="D94" s="7"/>
      <c r="E94" s="7"/>
      <c r="F94" s="7"/>
    </row>
    <row r="95" spans="3:6" ht="12.75">
      <c r="C95" s="7"/>
      <c r="D95" s="7"/>
      <c r="E95" s="7"/>
      <c r="F95" s="7"/>
    </row>
    <row r="96" spans="3:6" ht="12.75">
      <c r="C96" s="7"/>
      <c r="D96" s="7"/>
      <c r="E96" s="7"/>
      <c r="F96" s="7"/>
    </row>
    <row r="97" spans="3:6" ht="12.75">
      <c r="C97" s="7"/>
      <c r="D97" s="7"/>
      <c r="E97" s="7"/>
      <c r="F97" s="7"/>
    </row>
    <row r="98" spans="3:6" ht="12.75">
      <c r="C98" s="7"/>
      <c r="D98" s="7"/>
      <c r="E98" s="7"/>
      <c r="F98" s="7"/>
    </row>
    <row r="99" spans="3:6" ht="12.75">
      <c r="C99" s="7"/>
      <c r="D99" s="7"/>
      <c r="E99" s="7"/>
      <c r="F99" s="7"/>
    </row>
  </sheetData>
  <sheetProtection/>
  <printOptions/>
  <pageMargins left="0.45" right="0.45" top="0.5" bottom="0.5" header="0.3" footer="0.3"/>
  <pageSetup horizontalDpi="600" verticalDpi="600" orientation="portrait" r:id="rId1"/>
  <rowBreaks count="1" manualBreakCount="1">
    <brk id="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40"/>
  <sheetViews>
    <sheetView zoomScale="175" zoomScaleNormal="175" zoomScalePageLayoutView="0" workbookViewId="0" topLeftCell="A129">
      <selection activeCell="A134" sqref="A134"/>
    </sheetView>
  </sheetViews>
  <sheetFormatPr defaultColWidth="9.140625" defaultRowHeight="12.75"/>
  <cols>
    <col min="1" max="1" width="3.8515625" style="83" customWidth="1"/>
    <col min="2" max="2" width="51.140625" style="83" bestFit="1" customWidth="1"/>
    <col min="3" max="3" width="4.421875" style="84" bestFit="1" customWidth="1"/>
    <col min="4" max="16384" width="9.140625" style="83" customWidth="1"/>
  </cols>
  <sheetData>
    <row r="1" ht="23.25">
      <c r="A1" s="87" t="s">
        <v>374</v>
      </c>
    </row>
    <row r="2" s="41" customFormat="1" ht="11.25">
      <c r="C2" s="82"/>
    </row>
    <row r="3" ht="18">
      <c r="B3" s="85" t="s">
        <v>278</v>
      </c>
    </row>
    <row r="4" ht="18">
      <c r="B4" s="85" t="s">
        <v>276</v>
      </c>
    </row>
    <row r="5" spans="1:3" ht="18">
      <c r="A5" s="83">
        <v>7</v>
      </c>
      <c r="B5" s="85" t="s">
        <v>405</v>
      </c>
      <c r="C5" s="84">
        <v>42</v>
      </c>
    </row>
    <row r="6" ht="18">
      <c r="B6" s="85" t="s">
        <v>277</v>
      </c>
    </row>
    <row r="7" spans="1:3" ht="18">
      <c r="A7" s="83">
        <v>28</v>
      </c>
      <c r="B7" s="86" t="s">
        <v>279</v>
      </c>
      <c r="C7" s="84">
        <v>17</v>
      </c>
    </row>
    <row r="8" spans="1:3" ht="18">
      <c r="A8" s="83">
        <v>30</v>
      </c>
      <c r="B8" s="86" t="s">
        <v>280</v>
      </c>
      <c r="C8" s="84">
        <v>35</v>
      </c>
    </row>
    <row r="9" spans="1:3" ht="18">
      <c r="A9" s="83">
        <v>12</v>
      </c>
      <c r="B9" s="86" t="s">
        <v>281</v>
      </c>
      <c r="C9" s="84">
        <v>47</v>
      </c>
    </row>
    <row r="10" spans="1:3" ht="18">
      <c r="A10" s="83">
        <v>41</v>
      </c>
      <c r="B10" s="86" t="s">
        <v>282</v>
      </c>
      <c r="C10" s="84">
        <v>0</v>
      </c>
    </row>
    <row r="11" spans="1:3" ht="18">
      <c r="A11" s="83">
        <v>0</v>
      </c>
      <c r="B11" s="86" t="s">
        <v>283</v>
      </c>
      <c r="C11" s="84">
        <v>41</v>
      </c>
    </row>
    <row r="12" spans="1:3" ht="18">
      <c r="A12" s="83">
        <v>13</v>
      </c>
      <c r="B12" s="86" t="s">
        <v>284</v>
      </c>
      <c r="C12" s="84">
        <v>22</v>
      </c>
    </row>
    <row r="13" spans="1:3" ht="18">
      <c r="A13" s="83">
        <v>6</v>
      </c>
      <c r="B13" s="86" t="s">
        <v>404</v>
      </c>
      <c r="C13" s="84">
        <v>49</v>
      </c>
    </row>
    <row r="14" spans="1:3" ht="18">
      <c r="A14" s="83">
        <v>0</v>
      </c>
      <c r="B14" s="86" t="s">
        <v>285</v>
      </c>
      <c r="C14" s="84">
        <v>41</v>
      </c>
    </row>
    <row r="15" spans="2:3" s="41" customFormat="1" ht="11.25">
      <c r="B15" s="88"/>
      <c r="C15" s="82"/>
    </row>
    <row r="16" ht="18">
      <c r="B16" s="85" t="s">
        <v>286</v>
      </c>
    </row>
    <row r="17" ht="18">
      <c r="B17" s="85" t="s">
        <v>287</v>
      </c>
    </row>
    <row r="18" spans="1:3" ht="18">
      <c r="A18" s="83">
        <v>6</v>
      </c>
      <c r="B18" s="85" t="s">
        <v>459</v>
      </c>
      <c r="C18" s="84">
        <v>49</v>
      </c>
    </row>
    <row r="19" spans="1:3" ht="18">
      <c r="A19" s="83">
        <v>10</v>
      </c>
      <c r="B19" s="86" t="s">
        <v>288</v>
      </c>
      <c r="C19" s="84">
        <v>13</v>
      </c>
    </row>
    <row r="20" spans="1:3" ht="18">
      <c r="A20" s="83">
        <v>18</v>
      </c>
      <c r="B20" s="86" t="s">
        <v>289</v>
      </c>
      <c r="C20" s="84">
        <v>14</v>
      </c>
    </row>
    <row r="21" spans="1:3" ht="18">
      <c r="A21" s="83">
        <v>14</v>
      </c>
      <c r="B21" s="86" t="s">
        <v>290</v>
      </c>
      <c r="C21" s="84">
        <v>28</v>
      </c>
    </row>
    <row r="22" spans="1:3" ht="18">
      <c r="A22" s="83">
        <v>3</v>
      </c>
      <c r="B22" s="86" t="s">
        <v>291</v>
      </c>
      <c r="C22" s="84">
        <v>26</v>
      </c>
    </row>
    <row r="23" spans="1:3" ht="18">
      <c r="A23" s="83">
        <v>34</v>
      </c>
      <c r="B23" s="86" t="s">
        <v>292</v>
      </c>
      <c r="C23" s="84">
        <v>0</v>
      </c>
    </row>
    <row r="24" spans="1:3" ht="18">
      <c r="A24" s="83">
        <v>6</v>
      </c>
      <c r="B24" s="86" t="s">
        <v>293</v>
      </c>
      <c r="C24" s="84">
        <v>34</v>
      </c>
    </row>
    <row r="25" spans="1:3" ht="18">
      <c r="A25" s="83">
        <v>36</v>
      </c>
      <c r="B25" s="86" t="s">
        <v>294</v>
      </c>
      <c r="C25" s="84">
        <v>81</v>
      </c>
    </row>
    <row r="26" spans="1:3" ht="18">
      <c r="A26" s="83">
        <v>19</v>
      </c>
      <c r="B26" s="86" t="s">
        <v>295</v>
      </c>
      <c r="C26" s="84">
        <v>42</v>
      </c>
    </row>
    <row r="27" ht="18">
      <c r="B27" s="85" t="s">
        <v>296</v>
      </c>
    </row>
    <row r="28" spans="1:3" ht="18">
      <c r="A28" s="83">
        <v>12</v>
      </c>
      <c r="B28" s="86" t="s">
        <v>297</v>
      </c>
      <c r="C28" s="84">
        <v>16</v>
      </c>
    </row>
    <row r="29" spans="2:3" s="41" customFormat="1" ht="11.25">
      <c r="B29" s="88"/>
      <c r="C29" s="82"/>
    </row>
    <row r="30" ht="18">
      <c r="B30" s="85" t="s">
        <v>298</v>
      </c>
    </row>
    <row r="31" ht="18">
      <c r="B31" s="85" t="s">
        <v>299</v>
      </c>
    </row>
    <row r="32" spans="1:3" ht="18">
      <c r="A32" s="83">
        <v>33</v>
      </c>
      <c r="B32" s="86" t="s">
        <v>460</v>
      </c>
      <c r="C32" s="84">
        <v>0</v>
      </c>
    </row>
    <row r="33" spans="1:3" ht="18">
      <c r="A33" s="83">
        <v>3</v>
      </c>
      <c r="B33" s="86" t="s">
        <v>433</v>
      </c>
      <c r="C33" s="84">
        <v>24</v>
      </c>
    </row>
    <row r="34" spans="1:3" ht="18">
      <c r="A34" s="83">
        <v>23</v>
      </c>
      <c r="B34" s="86" t="s">
        <v>300</v>
      </c>
      <c r="C34" s="84">
        <v>21</v>
      </c>
    </row>
    <row r="35" spans="1:3" ht="18">
      <c r="A35" s="83">
        <v>0</v>
      </c>
      <c r="B35" s="86" t="s">
        <v>302</v>
      </c>
      <c r="C35" s="84">
        <v>32</v>
      </c>
    </row>
    <row r="36" spans="1:4" ht="18">
      <c r="A36" s="83">
        <v>28</v>
      </c>
      <c r="B36" s="86" t="s">
        <v>303</v>
      </c>
      <c r="C36" s="84">
        <v>36</v>
      </c>
      <c r="D36" s="83" t="s">
        <v>92</v>
      </c>
    </row>
    <row r="37" spans="1:3" ht="18">
      <c r="A37" s="83">
        <v>14</v>
      </c>
      <c r="B37" s="86" t="s">
        <v>304</v>
      </c>
      <c r="C37" s="84">
        <v>9</v>
      </c>
    </row>
    <row r="38" spans="1:3" ht="18">
      <c r="A38" s="83">
        <v>47</v>
      </c>
      <c r="B38" s="86" t="s">
        <v>436</v>
      </c>
      <c r="C38" s="84">
        <v>14</v>
      </c>
    </row>
    <row r="39" spans="1:3" ht="18">
      <c r="A39" s="83">
        <v>39</v>
      </c>
      <c r="B39" s="86" t="s">
        <v>305</v>
      </c>
      <c r="C39" s="84">
        <v>14</v>
      </c>
    </row>
    <row r="40" ht="18">
      <c r="B40" s="86" t="s">
        <v>434</v>
      </c>
    </row>
    <row r="41" ht="18">
      <c r="B41" s="85" t="s">
        <v>435</v>
      </c>
    </row>
    <row r="42" spans="1:3" ht="18">
      <c r="A42" s="83">
        <v>34</v>
      </c>
      <c r="B42" s="86" t="s">
        <v>301</v>
      </c>
      <c r="C42" s="84">
        <v>6</v>
      </c>
    </row>
    <row r="43" spans="2:3" s="41" customFormat="1" ht="11.25">
      <c r="B43" s="88"/>
      <c r="C43" s="82"/>
    </row>
    <row r="44" ht="18">
      <c r="B44" s="85" t="s">
        <v>306</v>
      </c>
    </row>
    <row r="45" ht="18">
      <c r="B45" s="85" t="s">
        <v>307</v>
      </c>
    </row>
    <row r="46" ht="18">
      <c r="B46" s="85" t="s">
        <v>457</v>
      </c>
    </row>
    <row r="47" spans="1:3" ht="18">
      <c r="A47" s="83">
        <v>24</v>
      </c>
      <c r="B47" s="86" t="s">
        <v>455</v>
      </c>
      <c r="C47" s="84">
        <v>54</v>
      </c>
    </row>
    <row r="48" spans="1:3" ht="18">
      <c r="A48" s="83">
        <v>28</v>
      </c>
      <c r="B48" s="86" t="s">
        <v>308</v>
      </c>
      <c r="C48" s="84">
        <v>33</v>
      </c>
    </row>
    <row r="49" spans="1:3" ht="18">
      <c r="A49" s="83">
        <v>49</v>
      </c>
      <c r="B49" s="86" t="s">
        <v>309</v>
      </c>
      <c r="C49" s="84">
        <v>22</v>
      </c>
    </row>
    <row r="50" spans="1:3" ht="18">
      <c r="A50" s="83">
        <v>49</v>
      </c>
      <c r="B50" s="86" t="s">
        <v>310</v>
      </c>
      <c r="C50" s="84">
        <v>0</v>
      </c>
    </row>
    <row r="51" ht="18">
      <c r="B51" s="86" t="s">
        <v>456</v>
      </c>
    </row>
    <row r="52" spans="1:3" ht="18">
      <c r="A52" s="83">
        <v>14</v>
      </c>
      <c r="B52" s="86" t="s">
        <v>311</v>
      </c>
      <c r="C52" s="84">
        <v>41</v>
      </c>
    </row>
    <row r="53" spans="1:3" ht="18">
      <c r="A53" s="83">
        <v>22</v>
      </c>
      <c r="B53" s="86" t="s">
        <v>312</v>
      </c>
      <c r="C53" s="84">
        <v>3</v>
      </c>
    </row>
    <row r="54" ht="18">
      <c r="B54" s="86" t="s">
        <v>458</v>
      </c>
    </row>
    <row r="55" spans="1:3" ht="18">
      <c r="A55" s="83">
        <v>26</v>
      </c>
      <c r="B55" s="86" t="s">
        <v>313</v>
      </c>
      <c r="C55" s="84">
        <v>13</v>
      </c>
    </row>
    <row r="56" spans="2:3" s="41" customFormat="1" ht="11.25">
      <c r="B56" s="88"/>
      <c r="C56" s="82"/>
    </row>
    <row r="57" ht="18">
      <c r="B57" s="85" t="s">
        <v>314</v>
      </c>
    </row>
    <row r="58" ht="18">
      <c r="B58" s="85" t="s">
        <v>315</v>
      </c>
    </row>
    <row r="59" spans="1:3" ht="18">
      <c r="A59" s="83">
        <v>21</v>
      </c>
      <c r="B59" s="85" t="s">
        <v>375</v>
      </c>
      <c r="C59" s="84">
        <v>23</v>
      </c>
    </row>
    <row r="60" spans="1:4" ht="18">
      <c r="A60" s="83">
        <v>20</v>
      </c>
      <c r="B60" s="86" t="s">
        <v>316</v>
      </c>
      <c r="C60" s="84">
        <v>21</v>
      </c>
      <c r="D60" s="83" t="s">
        <v>92</v>
      </c>
    </row>
    <row r="61" spans="1:3" ht="18">
      <c r="A61" s="83">
        <v>7</v>
      </c>
      <c r="B61" s="86" t="s">
        <v>317</v>
      </c>
      <c r="C61" s="84">
        <v>38</v>
      </c>
    </row>
    <row r="62" spans="1:3" ht="18">
      <c r="A62" s="83">
        <v>27</v>
      </c>
      <c r="B62" s="86" t="s">
        <v>318</v>
      </c>
      <c r="C62" s="84">
        <v>38</v>
      </c>
    </row>
    <row r="63" spans="1:3" ht="18">
      <c r="A63" s="83">
        <v>7</v>
      </c>
      <c r="B63" s="86" t="s">
        <v>319</v>
      </c>
      <c r="C63" s="84">
        <v>33</v>
      </c>
    </row>
    <row r="64" spans="1:3" ht="18">
      <c r="A64" s="83">
        <v>21</v>
      </c>
      <c r="B64" s="86" t="s">
        <v>320</v>
      </c>
      <c r="C64" s="84">
        <v>50</v>
      </c>
    </row>
    <row r="65" spans="1:3" ht="18">
      <c r="A65" s="83">
        <v>40</v>
      </c>
      <c r="B65" s="86" t="s">
        <v>321</v>
      </c>
      <c r="C65" s="84">
        <v>0</v>
      </c>
    </row>
    <row r="66" spans="1:3" ht="18">
      <c r="A66" s="83">
        <v>27</v>
      </c>
      <c r="B66" s="86" t="s">
        <v>322</v>
      </c>
      <c r="C66" s="84">
        <v>6</v>
      </c>
    </row>
    <row r="67" spans="1:3" ht="18">
      <c r="A67" s="83">
        <v>48</v>
      </c>
      <c r="B67" s="86" t="s">
        <v>323</v>
      </c>
      <c r="C67" s="84">
        <v>7</v>
      </c>
    </row>
    <row r="68" spans="2:3" s="41" customFormat="1" ht="11.25">
      <c r="B68" s="88"/>
      <c r="C68" s="82"/>
    </row>
    <row r="69" ht="18">
      <c r="B69" s="85" t="s">
        <v>324</v>
      </c>
    </row>
    <row r="70" ht="18">
      <c r="B70" s="85" t="s">
        <v>325</v>
      </c>
    </row>
    <row r="71" spans="1:3" ht="18">
      <c r="A71" s="83">
        <v>14</v>
      </c>
      <c r="B71" s="86" t="s">
        <v>481</v>
      </c>
      <c r="C71" s="84">
        <v>24</v>
      </c>
    </row>
    <row r="72" spans="1:3" ht="18">
      <c r="A72" s="83">
        <v>42</v>
      </c>
      <c r="B72" s="86" t="s">
        <v>326</v>
      </c>
      <c r="C72" s="84">
        <v>0</v>
      </c>
    </row>
    <row r="73" spans="1:3" ht="18">
      <c r="A73" s="83">
        <v>0</v>
      </c>
      <c r="B73" s="86" t="s">
        <v>327</v>
      </c>
      <c r="C73" s="84">
        <v>33</v>
      </c>
    </row>
    <row r="74" spans="1:3" ht="18">
      <c r="A74" s="83">
        <v>48</v>
      </c>
      <c r="B74" s="86" t="s">
        <v>328</v>
      </c>
      <c r="C74" s="84">
        <v>27</v>
      </c>
    </row>
    <row r="75" spans="1:3" ht="18">
      <c r="A75" s="83">
        <v>7</v>
      </c>
      <c r="B75" s="86" t="s">
        <v>329</v>
      </c>
      <c r="C75" s="84">
        <v>49</v>
      </c>
    </row>
    <row r="76" spans="1:4" ht="18">
      <c r="A76" s="83">
        <v>28</v>
      </c>
      <c r="B76" s="86" t="s">
        <v>330</v>
      </c>
      <c r="C76" s="84">
        <v>35</v>
      </c>
      <c r="D76" s="83" t="s">
        <v>92</v>
      </c>
    </row>
    <row r="77" spans="1:4" ht="18">
      <c r="A77" s="83">
        <v>31</v>
      </c>
      <c r="B77" s="86" t="s">
        <v>331</v>
      </c>
      <c r="C77" s="84">
        <v>28</v>
      </c>
      <c r="D77" s="83" t="s">
        <v>92</v>
      </c>
    </row>
    <row r="78" spans="1:3" ht="18">
      <c r="A78" s="83">
        <v>13</v>
      </c>
      <c r="B78" s="86" t="s">
        <v>332</v>
      </c>
      <c r="C78" s="84">
        <v>6</v>
      </c>
    </row>
    <row r="79" spans="1:3" ht="18">
      <c r="A79" s="83">
        <v>45</v>
      </c>
      <c r="B79" s="86" t="s">
        <v>333</v>
      </c>
      <c r="C79" s="84">
        <v>13</v>
      </c>
    </row>
    <row r="80" spans="1:3" ht="18">
      <c r="A80" s="83">
        <v>20</v>
      </c>
      <c r="B80" s="86" t="s">
        <v>334</v>
      </c>
      <c r="C80" s="84">
        <v>10</v>
      </c>
    </row>
    <row r="81" spans="2:3" s="41" customFormat="1" ht="11.25">
      <c r="B81" s="88"/>
      <c r="C81" s="82"/>
    </row>
    <row r="82" ht="18">
      <c r="B82" s="85" t="s">
        <v>335</v>
      </c>
    </row>
    <row r="83" ht="18">
      <c r="B83" s="85" t="s">
        <v>336</v>
      </c>
    </row>
    <row r="84" spans="1:3" ht="18">
      <c r="A84" s="83">
        <v>27</v>
      </c>
      <c r="B84" s="86" t="s">
        <v>376</v>
      </c>
      <c r="C84" s="84">
        <v>0</v>
      </c>
    </row>
    <row r="85" spans="1:3" ht="18">
      <c r="A85" s="83">
        <v>13</v>
      </c>
      <c r="B85" s="86" t="s">
        <v>337</v>
      </c>
      <c r="C85" s="84">
        <v>56</v>
      </c>
    </row>
    <row r="86" spans="1:3" ht="18">
      <c r="A86" s="83">
        <v>49</v>
      </c>
      <c r="B86" s="86" t="s">
        <v>338</v>
      </c>
      <c r="C86" s="84">
        <v>21</v>
      </c>
    </row>
    <row r="87" spans="1:3" ht="18">
      <c r="A87" s="83">
        <v>21</v>
      </c>
      <c r="B87" s="86" t="s">
        <v>339</v>
      </c>
      <c r="C87" s="84">
        <v>26</v>
      </c>
    </row>
    <row r="88" spans="1:3" ht="18">
      <c r="A88" s="83">
        <v>28</v>
      </c>
      <c r="B88" s="86" t="s">
        <v>340</v>
      </c>
      <c r="C88" s="84">
        <v>12</v>
      </c>
    </row>
    <row r="89" spans="1:3" ht="18">
      <c r="A89" s="83">
        <v>21</v>
      </c>
      <c r="B89" s="86" t="s">
        <v>341</v>
      </c>
      <c r="C89" s="84">
        <v>19</v>
      </c>
    </row>
    <row r="90" spans="1:3" ht="18">
      <c r="A90" s="83">
        <v>35</v>
      </c>
      <c r="B90" s="86" t="s">
        <v>342</v>
      </c>
      <c r="C90" s="84">
        <v>48</v>
      </c>
    </row>
    <row r="91" spans="1:3" ht="18">
      <c r="A91" s="83">
        <v>23</v>
      </c>
      <c r="B91" s="86" t="s">
        <v>377</v>
      </c>
      <c r="C91" s="84">
        <v>30</v>
      </c>
    </row>
    <row r="92" spans="1:3" ht="18">
      <c r="A92" s="83">
        <v>13</v>
      </c>
      <c r="B92" s="86" t="s">
        <v>343</v>
      </c>
      <c r="C92" s="84">
        <v>34</v>
      </c>
    </row>
    <row r="93" spans="2:3" s="41" customFormat="1" ht="11.25">
      <c r="B93" s="88"/>
      <c r="C93" s="82"/>
    </row>
    <row r="94" ht="18">
      <c r="B94" s="85" t="s">
        <v>344</v>
      </c>
    </row>
    <row r="95" ht="18">
      <c r="B95" s="85" t="s">
        <v>345</v>
      </c>
    </row>
    <row r="96" spans="1:3" ht="18">
      <c r="A96" s="83">
        <v>10</v>
      </c>
      <c r="B96" s="86" t="s">
        <v>511</v>
      </c>
      <c r="C96" s="84">
        <v>17</v>
      </c>
    </row>
    <row r="97" spans="1:3" ht="18">
      <c r="A97" s="83">
        <v>62</v>
      </c>
      <c r="B97" s="86" t="s">
        <v>346</v>
      </c>
      <c r="C97" s="84">
        <v>27</v>
      </c>
    </row>
    <row r="98" spans="1:3" ht="18">
      <c r="A98" s="83">
        <v>14</v>
      </c>
      <c r="B98" s="86" t="s">
        <v>347</v>
      </c>
      <c r="C98" s="84">
        <v>28</v>
      </c>
    </row>
    <row r="99" spans="1:3" ht="18">
      <c r="A99" s="83">
        <v>32</v>
      </c>
      <c r="B99" s="86" t="s">
        <v>348</v>
      </c>
      <c r="C99" s="84">
        <v>21</v>
      </c>
    </row>
    <row r="100" spans="1:3" ht="18">
      <c r="A100" s="83">
        <v>42</v>
      </c>
      <c r="B100" s="86" t="s">
        <v>349</v>
      </c>
      <c r="C100" s="84">
        <v>10</v>
      </c>
    </row>
    <row r="101" spans="1:3" ht="18">
      <c r="A101" s="83">
        <v>7</v>
      </c>
      <c r="B101" s="86" t="s">
        <v>350</v>
      </c>
      <c r="C101" s="84">
        <v>35</v>
      </c>
    </row>
    <row r="102" spans="1:3" ht="18">
      <c r="A102" s="83">
        <v>28</v>
      </c>
      <c r="B102" s="86" t="s">
        <v>351</v>
      </c>
      <c r="C102" s="84">
        <v>49</v>
      </c>
    </row>
    <row r="103" spans="1:3" ht="18">
      <c r="A103" s="83">
        <v>0</v>
      </c>
      <c r="B103" s="86" t="s">
        <v>352</v>
      </c>
      <c r="C103" s="84">
        <v>39</v>
      </c>
    </row>
    <row r="104" ht="18">
      <c r="B104" s="86" t="s">
        <v>512</v>
      </c>
    </row>
    <row r="105" spans="1:3" ht="18">
      <c r="A105" s="83">
        <v>13</v>
      </c>
      <c r="B105" s="86" t="s">
        <v>353</v>
      </c>
      <c r="C105" s="84">
        <v>35</v>
      </c>
    </row>
    <row r="106" spans="2:3" s="41" customFormat="1" ht="11.25">
      <c r="B106" s="88"/>
      <c r="C106" s="82"/>
    </row>
    <row r="107" ht="18">
      <c r="B107" s="85" t="s">
        <v>354</v>
      </c>
    </row>
    <row r="108" ht="18">
      <c r="B108" s="85" t="s">
        <v>355</v>
      </c>
    </row>
    <row r="109" spans="1:3" ht="18">
      <c r="A109" s="83">
        <v>14</v>
      </c>
      <c r="B109" s="85" t="s">
        <v>517</v>
      </c>
      <c r="C109" s="84">
        <v>49</v>
      </c>
    </row>
    <row r="110" spans="1:3" ht="18">
      <c r="A110" s="83">
        <v>49</v>
      </c>
      <c r="B110" s="86" t="s">
        <v>356</v>
      </c>
      <c r="C110" s="84">
        <v>14</v>
      </c>
    </row>
    <row r="111" spans="1:3" ht="18">
      <c r="A111" s="83">
        <v>0</v>
      </c>
      <c r="B111" s="86" t="s">
        <v>357</v>
      </c>
      <c r="C111" s="84">
        <v>49</v>
      </c>
    </row>
    <row r="112" spans="1:3" ht="18">
      <c r="A112" s="83">
        <v>21</v>
      </c>
      <c r="B112" s="86" t="s">
        <v>358</v>
      </c>
      <c r="C112" s="84">
        <v>6</v>
      </c>
    </row>
    <row r="113" spans="1:3" ht="18">
      <c r="A113" s="83">
        <v>7</v>
      </c>
      <c r="B113" s="86" t="s">
        <v>359</v>
      </c>
      <c r="C113" s="84">
        <v>31</v>
      </c>
    </row>
    <row r="114" spans="1:3" ht="18">
      <c r="A114" s="83">
        <v>20</v>
      </c>
      <c r="B114" s="86" t="s">
        <v>360</v>
      </c>
      <c r="C114" s="84">
        <v>31</v>
      </c>
    </row>
    <row r="115" spans="1:3" ht="18">
      <c r="A115" s="83">
        <v>35</v>
      </c>
      <c r="B115" s="86" t="s">
        <v>361</v>
      </c>
      <c r="C115" s="84">
        <v>0</v>
      </c>
    </row>
    <row r="116" ht="18">
      <c r="B116" s="86" t="s">
        <v>516</v>
      </c>
    </row>
    <row r="117" spans="1:3" ht="18">
      <c r="A117" s="83">
        <v>28</v>
      </c>
      <c r="B117" s="86" t="s">
        <v>362</v>
      </c>
      <c r="C117" s="84">
        <v>35</v>
      </c>
    </row>
    <row r="118" spans="1:3" ht="18">
      <c r="A118" s="83">
        <v>27</v>
      </c>
      <c r="B118" s="86" t="s">
        <v>363</v>
      </c>
      <c r="C118" s="84">
        <v>40</v>
      </c>
    </row>
    <row r="119" spans="2:3" s="41" customFormat="1" ht="11.25">
      <c r="B119" s="88"/>
      <c r="C119" s="82"/>
    </row>
    <row r="120" ht="18">
      <c r="B120" s="85" t="s">
        <v>364</v>
      </c>
    </row>
    <row r="121" ht="18">
      <c r="B121" s="85" t="s">
        <v>365</v>
      </c>
    </row>
    <row r="122" spans="1:3" ht="18">
      <c r="A122" s="83">
        <v>43</v>
      </c>
      <c r="B122" s="86" t="s">
        <v>539</v>
      </c>
      <c r="C122" s="84">
        <v>0</v>
      </c>
    </row>
    <row r="123" spans="1:3" ht="18">
      <c r="A123" s="83">
        <v>0</v>
      </c>
      <c r="B123" s="86" t="s">
        <v>366</v>
      </c>
      <c r="C123" s="84">
        <v>49</v>
      </c>
    </row>
    <row r="124" spans="1:3" ht="18">
      <c r="A124" s="83">
        <v>21</v>
      </c>
      <c r="B124" s="86" t="s">
        <v>367</v>
      </c>
      <c r="C124" s="84">
        <v>34</v>
      </c>
    </row>
    <row r="125" spans="1:3" ht="18">
      <c r="A125" s="83">
        <v>40</v>
      </c>
      <c r="B125" s="86" t="s">
        <v>368</v>
      </c>
      <c r="C125" s="84">
        <v>28</v>
      </c>
    </row>
    <row r="126" spans="1:3" ht="18">
      <c r="A126" s="83">
        <v>0</v>
      </c>
      <c r="B126" s="86" t="s">
        <v>369</v>
      </c>
      <c r="C126" s="84">
        <v>20</v>
      </c>
    </row>
    <row r="127" spans="1:3" ht="18">
      <c r="A127" s="83">
        <v>41</v>
      </c>
      <c r="B127" s="86" t="s">
        <v>370</v>
      </c>
      <c r="C127" s="84">
        <v>6</v>
      </c>
    </row>
    <row r="128" spans="1:3" ht="18">
      <c r="A128" s="83">
        <v>35</v>
      </c>
      <c r="B128" s="86" t="s">
        <v>371</v>
      </c>
      <c r="C128" s="84">
        <v>8</v>
      </c>
    </row>
    <row r="129" spans="1:3" ht="18">
      <c r="A129" s="83">
        <v>3</v>
      </c>
      <c r="B129" s="86" t="s">
        <v>372</v>
      </c>
      <c r="C129" s="84">
        <v>36</v>
      </c>
    </row>
    <row r="130" spans="1:3" ht="18">
      <c r="A130" s="83">
        <v>41</v>
      </c>
      <c r="B130" s="86" t="s">
        <v>373</v>
      </c>
      <c r="C130" s="84">
        <v>9</v>
      </c>
    </row>
    <row r="132" ht="18">
      <c r="B132" s="95" t="s">
        <v>540</v>
      </c>
    </row>
    <row r="133" ht="18">
      <c r="B133" s="95" t="s">
        <v>541</v>
      </c>
    </row>
    <row r="134" ht="18">
      <c r="B134" s="83" t="s">
        <v>557</v>
      </c>
    </row>
    <row r="135" ht="18">
      <c r="B135" s="83" t="s">
        <v>556</v>
      </c>
    </row>
    <row r="136" ht="18">
      <c r="B136" s="83" t="s">
        <v>558</v>
      </c>
    </row>
    <row r="137" ht="18">
      <c r="B137" s="83" t="s">
        <v>559</v>
      </c>
    </row>
    <row r="138" ht="18">
      <c r="B138" s="83" t="s">
        <v>560</v>
      </c>
    </row>
    <row r="139" ht="18">
      <c r="B139" s="95" t="s">
        <v>542</v>
      </c>
    </row>
    <row r="140" ht="18">
      <c r="B140" s="83" t="s">
        <v>561</v>
      </c>
    </row>
  </sheetData>
  <sheetProtection/>
  <printOptions/>
  <pageMargins left="0.7" right="0.7" top="0.5" bottom="0.5" header="0.3" footer="0.3"/>
  <pageSetup horizontalDpi="600" verticalDpi="600" orientation="portrait" r:id="rId1"/>
  <rowBreaks count="2" manualBreakCount="2">
    <brk id="81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185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0</v>
      </c>
      <c r="D4" s="1">
        <v>0</v>
      </c>
      <c r="E4" s="1">
        <v>0</v>
      </c>
      <c r="F4" s="1"/>
      <c r="G4" s="1"/>
      <c r="H4" s="1">
        <f>SUM(B4:G4)</f>
        <v>7</v>
      </c>
      <c r="I4" s="24"/>
      <c r="J4" s="1"/>
    </row>
    <row r="5" spans="1:10" ht="12.75">
      <c r="A5" t="s">
        <v>115</v>
      </c>
      <c r="B5" s="1">
        <v>7</v>
      </c>
      <c r="C5" s="1">
        <v>21</v>
      </c>
      <c r="D5" s="1">
        <v>14</v>
      </c>
      <c r="E5" s="1">
        <v>0</v>
      </c>
      <c r="F5" s="1"/>
      <c r="G5" s="1"/>
      <c r="H5" s="1">
        <f>SUM(B5:G5)</f>
        <v>42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116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5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2</v>
      </c>
      <c r="C9" s="8">
        <v>11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9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2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12</v>
      </c>
      <c r="C12" s="8">
        <v>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0.16666666666666666</v>
      </c>
      <c r="C14" s="10">
        <f>SUM(C13/C12)</f>
        <v>0.6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1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36</v>
      </c>
      <c r="C18" s="8">
        <f>SUM(C19)+(C24)</f>
        <v>48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32</v>
      </c>
      <c r="C19" s="8">
        <v>30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78</v>
      </c>
      <c r="C20" s="8">
        <v>299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6</v>
      </c>
      <c r="C21" s="8">
        <v>162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84</v>
      </c>
      <c r="C22" s="8">
        <f>SUM(C20)+(C21)</f>
        <v>461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</v>
      </c>
      <c r="C23" s="8">
        <v>12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4</v>
      </c>
      <c r="C24" s="8">
        <v>18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7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179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25.571428571428573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8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49</v>
      </c>
      <c r="C32" s="8">
        <v>45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386</v>
      </c>
      <c r="C33" s="48" t="s">
        <v>387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388</v>
      </c>
      <c r="B36" s="8">
        <v>7</v>
      </c>
      <c r="C36" s="8">
        <v>40</v>
      </c>
      <c r="D36" s="9">
        <f aca="true" t="shared" si="0" ref="D36:D46">SUM(C36)/(B36)</f>
        <v>5.714285714285714</v>
      </c>
      <c r="E36" s="1">
        <v>21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389</v>
      </c>
      <c r="B37" s="8">
        <v>7</v>
      </c>
      <c r="C37" s="8">
        <v>14</v>
      </c>
      <c r="D37" s="9">
        <f t="shared" si="0"/>
        <v>2</v>
      </c>
      <c r="E37" s="1">
        <v>8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390</v>
      </c>
      <c r="B38" s="8">
        <v>6</v>
      </c>
      <c r="C38" s="8">
        <v>10</v>
      </c>
      <c r="D38" s="9">
        <f>SUM(C38)/(B38)</f>
        <v>1.6666666666666667</v>
      </c>
      <c r="E38" s="1">
        <v>4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391</v>
      </c>
      <c r="B39" s="8">
        <v>2</v>
      </c>
      <c r="C39" s="8">
        <v>7</v>
      </c>
      <c r="D39" s="9">
        <f>SUM(C39)/(B39)</f>
        <v>3.5</v>
      </c>
      <c r="E39" s="1">
        <v>4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392</v>
      </c>
      <c r="B40" s="8">
        <v>4</v>
      </c>
      <c r="C40" s="8">
        <v>7</v>
      </c>
      <c r="D40" s="9">
        <f>SUM(C40)/(B40)</f>
        <v>1.75</v>
      </c>
      <c r="E40" s="1">
        <v>12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393</v>
      </c>
      <c r="B41" s="8">
        <v>2</v>
      </c>
      <c r="C41" s="8">
        <v>5</v>
      </c>
      <c r="D41" s="9">
        <f t="shared" si="0"/>
        <v>2.5</v>
      </c>
      <c r="E41" s="1">
        <v>6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394</v>
      </c>
      <c r="B42" s="8">
        <v>2</v>
      </c>
      <c r="C42" s="8">
        <v>3</v>
      </c>
      <c r="D42" s="9">
        <f t="shared" si="0"/>
        <v>1.5</v>
      </c>
      <c r="E42" s="1">
        <v>3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395</v>
      </c>
      <c r="B43" s="8">
        <v>1</v>
      </c>
      <c r="C43" s="8">
        <v>2</v>
      </c>
      <c r="D43" s="9">
        <f t="shared" si="0"/>
        <v>2</v>
      </c>
      <c r="E43" s="1">
        <v>2</v>
      </c>
      <c r="F43" s="8">
        <v>0</v>
      </c>
      <c r="G43" s="8"/>
      <c r="H43" s="8"/>
      <c r="I43" s="8"/>
      <c r="J43" s="8"/>
      <c r="K43" s="8"/>
    </row>
    <row r="44" spans="1:11" ht="12.75">
      <c r="A44" s="7" t="s">
        <v>89</v>
      </c>
      <c r="B44" s="8">
        <v>1</v>
      </c>
      <c r="C44" s="8">
        <v>-10</v>
      </c>
      <c r="D44" s="9" t="s">
        <v>402</v>
      </c>
      <c r="E44" s="1" t="s">
        <v>402</v>
      </c>
      <c r="F44" s="8">
        <v>0</v>
      </c>
      <c r="G44" s="8"/>
      <c r="H44" s="8"/>
      <c r="I44" s="8"/>
      <c r="J44" s="8"/>
      <c r="K44" s="8"/>
    </row>
    <row r="45" spans="1:11" ht="12.75">
      <c r="A45" s="5" t="s">
        <v>8</v>
      </c>
      <c r="B45" s="6">
        <f>SUM(B36:B44)</f>
        <v>32</v>
      </c>
      <c r="C45" s="6">
        <f>SUM(C36:C44)</f>
        <v>78</v>
      </c>
      <c r="D45" s="15">
        <f t="shared" si="0"/>
        <v>2.4375</v>
      </c>
      <c r="E45" s="6">
        <v>21</v>
      </c>
      <c r="F45" s="6">
        <f>SUM(F36:F44)</f>
        <v>0</v>
      </c>
      <c r="G45" s="6"/>
      <c r="H45" s="6"/>
      <c r="I45" s="6"/>
      <c r="J45" s="6"/>
      <c r="K45" s="6"/>
    </row>
    <row r="46" spans="1:11" ht="12.75">
      <c r="A46" s="5" t="s">
        <v>115</v>
      </c>
      <c r="B46" s="6">
        <f>C19</f>
        <v>30</v>
      </c>
      <c r="C46" s="6">
        <f>C20</f>
        <v>299</v>
      </c>
      <c r="D46" s="15">
        <f t="shared" si="0"/>
        <v>9.966666666666667</v>
      </c>
      <c r="E46" s="6" t="s">
        <v>396</v>
      </c>
      <c r="F46" s="6">
        <v>4</v>
      </c>
      <c r="G46" s="6"/>
      <c r="H46" s="6"/>
      <c r="I46" s="6"/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43</v>
      </c>
      <c r="B48" s="6" t="s">
        <v>44</v>
      </c>
      <c r="C48" s="6" t="s">
        <v>39</v>
      </c>
      <c r="D48" s="6" t="s">
        <v>45</v>
      </c>
      <c r="E48" s="6" t="s">
        <v>46</v>
      </c>
      <c r="F48" s="6" t="s">
        <v>40</v>
      </c>
      <c r="G48" s="6" t="s">
        <v>47</v>
      </c>
      <c r="H48" s="6" t="s">
        <v>42</v>
      </c>
      <c r="I48" s="6" t="s">
        <v>41</v>
      </c>
      <c r="J48" s="6"/>
      <c r="K48" s="6"/>
    </row>
    <row r="49" spans="1:11" ht="12.75">
      <c r="A49" s="7" t="s">
        <v>389</v>
      </c>
      <c r="B49" s="8">
        <v>1</v>
      </c>
      <c r="C49" s="8">
        <v>2</v>
      </c>
      <c r="D49" s="8">
        <v>1</v>
      </c>
      <c r="E49" s="10">
        <f>SUM(B49)/(C49)</f>
        <v>0.5</v>
      </c>
      <c r="F49" s="8">
        <v>6</v>
      </c>
      <c r="G49" s="16">
        <f>SUM(F49)/(C49)</f>
        <v>3</v>
      </c>
      <c r="H49" s="8">
        <v>0</v>
      </c>
      <c r="I49" s="1">
        <v>6</v>
      </c>
      <c r="J49" s="8"/>
      <c r="K49" s="8"/>
    </row>
    <row r="50" spans="1:11" ht="12.75">
      <c r="A50" s="7" t="s">
        <v>391</v>
      </c>
      <c r="B50" s="8">
        <v>0</v>
      </c>
      <c r="C50" s="8">
        <v>2</v>
      </c>
      <c r="D50" s="8">
        <v>0</v>
      </c>
      <c r="E50" s="10">
        <f>SUM(B50)/(C50)</f>
        <v>0</v>
      </c>
      <c r="F50" s="8">
        <v>0</v>
      </c>
      <c r="G50" s="16">
        <f>SUM(F50)/(C50)</f>
        <v>0</v>
      </c>
      <c r="H50" s="8">
        <v>0</v>
      </c>
      <c r="I50" s="1" t="s">
        <v>95</v>
      </c>
      <c r="J50" s="8"/>
      <c r="K50" s="8"/>
    </row>
    <row r="51" spans="1:11" ht="12.75">
      <c r="A51" s="5" t="s">
        <v>8</v>
      </c>
      <c r="B51" s="6">
        <f>SUM(B49:B50)</f>
        <v>1</v>
      </c>
      <c r="C51" s="6">
        <f>SUM(C49:C50)</f>
        <v>4</v>
      </c>
      <c r="D51" s="6">
        <f>SUM(D49:D50)</f>
        <v>1</v>
      </c>
      <c r="E51" s="17">
        <f>SUM(B51)/(C51)</f>
        <v>0.25</v>
      </c>
      <c r="F51" s="6">
        <f>SUM(F49:F50)</f>
        <v>6</v>
      </c>
      <c r="G51" s="18">
        <f>SUM(F51)/(C51)</f>
        <v>1.5</v>
      </c>
      <c r="H51" s="6">
        <f>SUM(H49:H50)</f>
        <v>0</v>
      </c>
      <c r="I51" s="6">
        <v>6</v>
      </c>
      <c r="J51" s="6"/>
      <c r="K51" s="6"/>
    </row>
    <row r="52" spans="1:11" ht="12.75">
      <c r="A52" s="5" t="s">
        <v>115</v>
      </c>
      <c r="B52" s="6">
        <f>C23</f>
        <v>12</v>
      </c>
      <c r="C52" s="6">
        <f>C24</f>
        <v>18</v>
      </c>
      <c r="D52" s="6">
        <f>C25</f>
        <v>0</v>
      </c>
      <c r="E52" s="17">
        <f>SUM(B52)/(C52)</f>
        <v>0.6666666666666666</v>
      </c>
      <c r="F52" s="6">
        <f>C21</f>
        <v>162</v>
      </c>
      <c r="G52" s="18">
        <f>SUM(F52)/(C52)</f>
        <v>9</v>
      </c>
      <c r="H52" s="6">
        <v>2</v>
      </c>
      <c r="I52" s="6">
        <v>27</v>
      </c>
      <c r="J52" s="6"/>
      <c r="K52" s="6"/>
    </row>
    <row r="53" spans="1:11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5" t="s">
        <v>48</v>
      </c>
      <c r="B54" s="6" t="s">
        <v>49</v>
      </c>
      <c r="C54" s="6" t="s">
        <v>40</v>
      </c>
      <c r="D54" s="6" t="s">
        <v>9</v>
      </c>
      <c r="E54" s="6" t="s">
        <v>41</v>
      </c>
      <c r="F54" s="6" t="s">
        <v>42</v>
      </c>
      <c r="G54" s="6"/>
      <c r="H54" s="6"/>
      <c r="I54" s="6"/>
      <c r="J54" s="6"/>
      <c r="K54" s="6"/>
    </row>
    <row r="55" spans="1:11" ht="12.75">
      <c r="A55" s="7" t="s">
        <v>393</v>
      </c>
      <c r="B55" s="8">
        <v>1</v>
      </c>
      <c r="C55" s="8">
        <v>6</v>
      </c>
      <c r="D55" s="9">
        <f>SUM(C55)/(B55)</f>
        <v>6</v>
      </c>
      <c r="E55" s="1">
        <v>6</v>
      </c>
      <c r="F55" s="8">
        <v>0</v>
      </c>
      <c r="G55" s="8"/>
      <c r="H55" s="8"/>
      <c r="I55" s="8"/>
      <c r="J55" s="8"/>
      <c r="K55" s="8"/>
    </row>
    <row r="56" spans="1:11" ht="12.75">
      <c r="A56" s="5" t="s">
        <v>8</v>
      </c>
      <c r="B56" s="6">
        <f>SUM(B55:B55)</f>
        <v>1</v>
      </c>
      <c r="C56" s="6">
        <f>SUM(C55:C55)</f>
        <v>6</v>
      </c>
      <c r="D56" s="15">
        <f>SUM(C56)/(B56)</f>
        <v>6</v>
      </c>
      <c r="E56" s="6">
        <v>6</v>
      </c>
      <c r="F56" s="6">
        <f>SUM(F55:F55)</f>
        <v>0</v>
      </c>
      <c r="G56" s="6"/>
      <c r="H56" s="6"/>
      <c r="I56" s="6"/>
      <c r="J56" s="6"/>
      <c r="K56" s="14"/>
    </row>
    <row r="57" spans="1:11" ht="12.75">
      <c r="A57" s="5" t="s">
        <v>115</v>
      </c>
      <c r="B57" s="6">
        <f>C23</f>
        <v>12</v>
      </c>
      <c r="C57" s="6">
        <f>C21</f>
        <v>162</v>
      </c>
      <c r="D57" s="15">
        <f>SUM(C57)/(B57)</f>
        <v>13.5</v>
      </c>
      <c r="E57" s="6">
        <v>27</v>
      </c>
      <c r="F57" s="6">
        <v>2</v>
      </c>
      <c r="G57" s="6"/>
      <c r="H57" s="6"/>
      <c r="I57" s="6"/>
      <c r="J57" s="6"/>
      <c r="K57" s="14"/>
    </row>
    <row r="58" spans="1:11" ht="12.75">
      <c r="A58" s="5"/>
      <c r="B58" s="6"/>
      <c r="C58" s="6"/>
      <c r="D58" s="15"/>
      <c r="E58" s="6"/>
      <c r="F58" s="6"/>
      <c r="G58" s="6"/>
      <c r="H58" s="6"/>
      <c r="I58" s="6"/>
      <c r="J58" s="6"/>
      <c r="K58" s="14"/>
    </row>
    <row r="59" spans="1:11" ht="12.75">
      <c r="A59" s="5"/>
      <c r="B59" s="6" t="s">
        <v>42</v>
      </c>
      <c r="C59" s="6" t="s">
        <v>42</v>
      </c>
      <c r="D59" s="6" t="s">
        <v>42</v>
      </c>
      <c r="E59" s="6"/>
      <c r="F59" s="6"/>
      <c r="G59" s="6"/>
      <c r="H59" s="6"/>
      <c r="I59" s="6"/>
      <c r="J59" s="6"/>
      <c r="K59" s="14"/>
    </row>
    <row r="60" spans="1:11" ht="12.75">
      <c r="A60" s="5" t="s">
        <v>50</v>
      </c>
      <c r="B60" s="6" t="s">
        <v>51</v>
      </c>
      <c r="C60" s="6" t="s">
        <v>49</v>
      </c>
      <c r="D60" s="6" t="s">
        <v>97</v>
      </c>
      <c r="E60" s="6" t="s">
        <v>53</v>
      </c>
      <c r="F60" s="6" t="s">
        <v>54</v>
      </c>
      <c r="G60" s="6" t="s">
        <v>55</v>
      </c>
      <c r="H60" s="6" t="s">
        <v>56</v>
      </c>
      <c r="I60" s="6" t="s">
        <v>57</v>
      </c>
      <c r="J60" s="6"/>
      <c r="K60" s="14"/>
    </row>
    <row r="61" spans="1:11" ht="12.75">
      <c r="A61" s="7" t="s">
        <v>392</v>
      </c>
      <c r="B61" s="8">
        <v>0</v>
      </c>
      <c r="C61" s="8">
        <v>0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6</v>
      </c>
      <c r="J61" s="8"/>
      <c r="K61" s="8"/>
    </row>
    <row r="62" spans="1:11" ht="12.75">
      <c r="A62" t="s">
        <v>397</v>
      </c>
      <c r="B62" s="8">
        <v>0</v>
      </c>
      <c r="C62" s="8">
        <v>0</v>
      </c>
      <c r="D62" s="8">
        <v>0</v>
      </c>
      <c r="E62" s="8">
        <v>1</v>
      </c>
      <c r="F62" s="8">
        <v>0</v>
      </c>
      <c r="G62" s="8">
        <v>0</v>
      </c>
      <c r="H62" s="8">
        <v>0</v>
      </c>
      <c r="I62" s="8">
        <f>SUM(B62*6)+(C62*6)+(D62*6)+(E62)+(F62*2)+(G62*3)+(H62*2)</f>
        <v>1</v>
      </c>
      <c r="J62" s="8"/>
      <c r="K62" s="8"/>
    </row>
    <row r="63" spans="1:11" ht="12.75">
      <c r="A63" s="5" t="s">
        <v>8</v>
      </c>
      <c r="B63" s="6">
        <f aca="true" t="shared" si="1" ref="B63:H63">SUM(B61:B62)</f>
        <v>0</v>
      </c>
      <c r="C63" s="6">
        <f t="shared" si="1"/>
        <v>0</v>
      </c>
      <c r="D63" s="6">
        <f t="shared" si="1"/>
        <v>1</v>
      </c>
      <c r="E63" s="6">
        <f t="shared" si="1"/>
        <v>1</v>
      </c>
      <c r="F63" s="6">
        <f t="shared" si="1"/>
        <v>0</v>
      </c>
      <c r="G63" s="6">
        <f t="shared" si="1"/>
        <v>0</v>
      </c>
      <c r="H63" s="6">
        <f t="shared" si="1"/>
        <v>0</v>
      </c>
      <c r="I63" s="6">
        <f>SUM(B63*6)+(C63*6)+(D63*6)+(E63)+(F63*2)+(G63*3)+(H63*2)</f>
        <v>7</v>
      </c>
      <c r="J63" s="6"/>
      <c r="K63" s="14"/>
    </row>
    <row r="64" spans="1:11" ht="12.75">
      <c r="A64" s="5" t="s">
        <v>115</v>
      </c>
      <c r="B64" s="6">
        <f>F46</f>
        <v>4</v>
      </c>
      <c r="C64" s="6">
        <f>H52</f>
        <v>2</v>
      </c>
      <c r="D64" s="6">
        <v>0</v>
      </c>
      <c r="E64" s="6">
        <f>B69</f>
        <v>6</v>
      </c>
      <c r="F64" s="6">
        <v>0</v>
      </c>
      <c r="G64" s="6">
        <f>E69</f>
        <v>0</v>
      </c>
      <c r="H64" s="6">
        <v>0</v>
      </c>
      <c r="I64" s="6">
        <f>SUM(B64*6)+(C64*6)+(D64*6)+(E64)+(F64*2)+(G64*3)+(H64*2)</f>
        <v>42</v>
      </c>
      <c r="J64" s="6"/>
      <c r="K64" s="14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ht="12.75">
      <c r="A66" s="5" t="s">
        <v>58</v>
      </c>
      <c r="B66" s="6" t="s">
        <v>59</v>
      </c>
      <c r="C66" s="6" t="s">
        <v>60</v>
      </c>
      <c r="D66" s="6" t="s">
        <v>46</v>
      </c>
      <c r="E66" s="6" t="s">
        <v>87</v>
      </c>
      <c r="F66" s="6" t="s">
        <v>61</v>
      </c>
      <c r="G66" s="6" t="s">
        <v>46</v>
      </c>
      <c r="H66" s="6" t="s">
        <v>41</v>
      </c>
      <c r="I66" s="6" t="s">
        <v>57</v>
      </c>
      <c r="J66" s="19" t="s">
        <v>74</v>
      </c>
      <c r="K66" s="14"/>
    </row>
    <row r="67" spans="1:11" ht="12.75">
      <c r="A67" s="7" t="s">
        <v>397</v>
      </c>
      <c r="B67" s="8">
        <v>1</v>
      </c>
      <c r="C67" s="8">
        <v>1</v>
      </c>
      <c r="D67" s="10">
        <f>SUM(B67/C67)</f>
        <v>1</v>
      </c>
      <c r="E67" s="20">
        <v>0</v>
      </c>
      <c r="F67" s="20">
        <v>0</v>
      </c>
      <c r="G67" s="17">
        <v>0</v>
      </c>
      <c r="H67" s="1" t="s">
        <v>95</v>
      </c>
      <c r="I67" s="8">
        <f>SUM(B67)+(E67*3)</f>
        <v>1</v>
      </c>
      <c r="J67" s="22"/>
      <c r="K67" s="8"/>
    </row>
    <row r="68" spans="1:11" ht="12.75">
      <c r="A68" s="5" t="s">
        <v>8</v>
      </c>
      <c r="B68" s="6">
        <f>SUM(B67:B67)</f>
        <v>1</v>
      </c>
      <c r="C68" s="6">
        <f>SUM(C67:C67)</f>
        <v>1</v>
      </c>
      <c r="D68" s="17">
        <f>SUM(B68/C68)</f>
        <v>1</v>
      </c>
      <c r="E68" s="6">
        <f>SUM(E67:E67)</f>
        <v>0</v>
      </c>
      <c r="F68" s="6">
        <f>SUM(F67:F67)</f>
        <v>0</v>
      </c>
      <c r="G68" s="17">
        <v>0</v>
      </c>
      <c r="H68" s="6" t="s">
        <v>95</v>
      </c>
      <c r="I68" s="6">
        <f>SUM(B68)+(E68*3)</f>
        <v>1</v>
      </c>
      <c r="J68" s="19"/>
      <c r="K68" s="6"/>
    </row>
    <row r="69" spans="1:11" ht="12.75">
      <c r="A69" s="5" t="s">
        <v>115</v>
      </c>
      <c r="B69" s="6">
        <v>6</v>
      </c>
      <c r="C69" s="6">
        <v>6</v>
      </c>
      <c r="D69" s="17">
        <f>SUM(B69/C69)</f>
        <v>1</v>
      </c>
      <c r="E69" s="23">
        <v>0</v>
      </c>
      <c r="F69" s="23">
        <v>1</v>
      </c>
      <c r="G69" s="17">
        <v>0</v>
      </c>
      <c r="H69" s="6" t="s">
        <v>95</v>
      </c>
      <c r="I69" s="6">
        <f>SUM(B69)+(E69*3)</f>
        <v>6</v>
      </c>
      <c r="J69" s="19" t="s">
        <v>398</v>
      </c>
      <c r="K69" s="6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5" t="s">
        <v>75</v>
      </c>
      <c r="B71" s="6" t="s">
        <v>76</v>
      </c>
      <c r="C71" s="6" t="s">
        <v>40</v>
      </c>
      <c r="D71" s="6" t="s">
        <v>9</v>
      </c>
      <c r="E71" s="6" t="s">
        <v>41</v>
      </c>
      <c r="F71" s="6" t="s">
        <v>42</v>
      </c>
      <c r="G71" s="6"/>
      <c r="H71" s="6"/>
      <c r="I71" s="6"/>
      <c r="J71" s="6"/>
      <c r="K71" s="6"/>
    </row>
    <row r="72" spans="1:11" ht="12.75">
      <c r="A72" s="7" t="s">
        <v>392</v>
      </c>
      <c r="B72" s="8">
        <v>2</v>
      </c>
      <c r="C72" s="8">
        <v>104</v>
      </c>
      <c r="D72" s="9">
        <f aca="true" t="shared" si="2" ref="D72:D77">SUM(C72)/(B72)</f>
        <v>52</v>
      </c>
      <c r="E72" s="1" t="s">
        <v>399</v>
      </c>
      <c r="F72" s="8">
        <v>1</v>
      </c>
      <c r="G72" s="8"/>
      <c r="H72" s="8"/>
      <c r="I72" s="8"/>
      <c r="J72" s="8"/>
      <c r="K72" s="8"/>
    </row>
    <row r="73" spans="1:11" ht="12.75">
      <c r="A73" s="7" t="s">
        <v>388</v>
      </c>
      <c r="B73" s="8">
        <v>3</v>
      </c>
      <c r="C73" s="8">
        <v>26</v>
      </c>
      <c r="D73" s="9">
        <f t="shared" si="2"/>
        <v>8.666666666666666</v>
      </c>
      <c r="E73" s="1">
        <v>10</v>
      </c>
      <c r="F73" s="8">
        <v>0</v>
      </c>
      <c r="G73" s="8"/>
      <c r="H73" s="8"/>
      <c r="I73" s="8"/>
      <c r="J73" s="8"/>
      <c r="K73" s="8"/>
    </row>
    <row r="74" spans="1:11" ht="12.75">
      <c r="A74" s="7" t="s">
        <v>400</v>
      </c>
      <c r="B74" s="8">
        <v>1</v>
      </c>
      <c r="C74" s="8">
        <v>11</v>
      </c>
      <c r="D74" s="9">
        <f t="shared" si="2"/>
        <v>11</v>
      </c>
      <c r="E74" s="1">
        <v>11</v>
      </c>
      <c r="F74" s="8">
        <v>0</v>
      </c>
      <c r="G74" s="8"/>
      <c r="H74" s="8"/>
      <c r="I74" s="8"/>
      <c r="J74" s="8"/>
      <c r="K74" s="8"/>
    </row>
    <row r="75" spans="1:11" ht="12.75">
      <c r="A75" s="7" t="s">
        <v>393</v>
      </c>
      <c r="B75" s="8">
        <v>1</v>
      </c>
      <c r="C75" s="8">
        <v>9</v>
      </c>
      <c r="D75" s="9">
        <f t="shared" si="2"/>
        <v>9</v>
      </c>
      <c r="E75" s="1">
        <v>9</v>
      </c>
      <c r="F75" s="8">
        <v>0</v>
      </c>
      <c r="G75" s="8"/>
      <c r="H75" s="8"/>
      <c r="I75" s="8"/>
      <c r="J75" s="8"/>
      <c r="K75" s="8"/>
    </row>
    <row r="76" spans="1:11" ht="12.75">
      <c r="A76" s="5" t="s">
        <v>8</v>
      </c>
      <c r="B76" s="6">
        <f>SUM(B72:B75)</f>
        <v>7</v>
      </c>
      <c r="C76" s="6">
        <f>SUM(C72:C75)</f>
        <v>150</v>
      </c>
      <c r="D76" s="15">
        <f t="shared" si="2"/>
        <v>21.428571428571427</v>
      </c>
      <c r="E76" s="6" t="s">
        <v>399</v>
      </c>
      <c r="F76" s="6">
        <f>SUM(F72:F75)</f>
        <v>1</v>
      </c>
      <c r="G76" s="6"/>
      <c r="H76" s="6"/>
      <c r="I76" s="6"/>
      <c r="J76" s="6"/>
      <c r="K76" s="14"/>
    </row>
    <row r="77" spans="1:11" ht="12.75">
      <c r="A77" s="5" t="s">
        <v>115</v>
      </c>
      <c r="B77" s="6">
        <v>2</v>
      </c>
      <c r="C77" s="6">
        <v>53</v>
      </c>
      <c r="D77" s="15">
        <f t="shared" si="2"/>
        <v>26.5</v>
      </c>
      <c r="E77" s="6">
        <v>36</v>
      </c>
      <c r="F77" s="6">
        <v>0</v>
      </c>
      <c r="G77" s="6"/>
      <c r="H77" s="6"/>
      <c r="I77" s="6"/>
      <c r="J77" s="6"/>
      <c r="K77" s="14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64</v>
      </c>
      <c r="B79" s="6" t="s">
        <v>77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5" t="s">
        <v>401</v>
      </c>
      <c r="B80" s="6"/>
      <c r="C80" s="6"/>
      <c r="D80" s="15"/>
      <c r="E80" s="6"/>
      <c r="F80" s="6"/>
      <c r="G80" s="5"/>
      <c r="H80" s="5"/>
      <c r="I80" s="5"/>
      <c r="J80" s="5"/>
      <c r="K80" s="6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65</v>
      </c>
      <c r="B82" s="6" t="s">
        <v>78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v>0</v>
      </c>
      <c r="C83" s="6"/>
      <c r="D83" s="15"/>
      <c r="E83" s="6"/>
      <c r="F83" s="6"/>
      <c r="G83" s="12"/>
      <c r="H83" s="12"/>
      <c r="I83" s="12"/>
      <c r="J83" s="12"/>
      <c r="K83" s="14"/>
    </row>
    <row r="84" spans="1:11" ht="12.75">
      <c r="A84" s="5" t="s">
        <v>115</v>
      </c>
      <c r="B84" s="6">
        <v>1</v>
      </c>
      <c r="C84" s="6">
        <v>4</v>
      </c>
      <c r="D84" s="15">
        <f>SUM(C84)/(B84)</f>
        <v>4</v>
      </c>
      <c r="E84" s="6">
        <v>4</v>
      </c>
      <c r="F84" s="6">
        <v>0</v>
      </c>
      <c r="G84" s="7"/>
      <c r="H84" s="7"/>
      <c r="I84" s="7"/>
      <c r="J84" s="7"/>
      <c r="K84" s="8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66</v>
      </c>
      <c r="B86" s="6" t="s">
        <v>79</v>
      </c>
      <c r="C86" s="6" t="s">
        <v>40</v>
      </c>
      <c r="D86" s="6" t="s">
        <v>9</v>
      </c>
      <c r="E86" s="6" t="s">
        <v>41</v>
      </c>
      <c r="F86" s="6"/>
      <c r="G86" s="12"/>
      <c r="H86" s="12"/>
      <c r="I86" s="12"/>
      <c r="J86" s="12"/>
      <c r="K86" s="14"/>
    </row>
    <row r="87" spans="1:11" ht="12.75">
      <c r="A87" s="7" t="s">
        <v>390</v>
      </c>
      <c r="B87" s="8">
        <v>7</v>
      </c>
      <c r="C87" s="8">
        <v>179</v>
      </c>
      <c r="D87" s="9">
        <f>SUM(C87)/(B87)</f>
        <v>25.571428571428573</v>
      </c>
      <c r="E87" s="1">
        <v>45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SUM(B87:B87)</f>
        <v>7</v>
      </c>
      <c r="C88" s="6">
        <f>SUM(C87:C87)</f>
        <v>179</v>
      </c>
      <c r="D88" s="15">
        <f>SUM(C88)/(B88)</f>
        <v>25.571428571428573</v>
      </c>
      <c r="E88" s="6">
        <v>45</v>
      </c>
      <c r="F88" s="6"/>
      <c r="G88" s="5"/>
      <c r="H88" s="5"/>
      <c r="I88" s="5"/>
      <c r="J88" s="5"/>
      <c r="K88" s="6"/>
    </row>
    <row r="89" spans="1:11" ht="12.75">
      <c r="A89" s="5" t="s">
        <v>115</v>
      </c>
      <c r="B89" s="6">
        <f>C26</f>
        <v>0</v>
      </c>
      <c r="C89" s="6">
        <f>C27</f>
        <v>0</v>
      </c>
      <c r="D89" s="15">
        <v>0</v>
      </c>
      <c r="E89" s="6" t="s">
        <v>95</v>
      </c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82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7" t="s">
        <v>379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380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381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382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383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384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385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28" t="s">
        <v>67</v>
      </c>
      <c r="B100" s="29" t="s">
        <v>406</v>
      </c>
      <c r="C100" s="29" t="s">
        <v>91</v>
      </c>
      <c r="D100" s="29" t="s">
        <v>71</v>
      </c>
      <c r="E100" s="29" t="s">
        <v>70</v>
      </c>
      <c r="F100" s="29" t="s">
        <v>407</v>
      </c>
      <c r="G100" s="29" t="s">
        <v>415</v>
      </c>
      <c r="H100" s="29" t="s">
        <v>416</v>
      </c>
      <c r="I100" s="29" t="s">
        <v>73</v>
      </c>
      <c r="J100" s="29" t="s">
        <v>83</v>
      </c>
      <c r="K100" s="44"/>
    </row>
    <row r="101" spans="1:11" ht="12.75">
      <c r="A101" s="50" t="s">
        <v>408</v>
      </c>
      <c r="B101" s="8">
        <v>5</v>
      </c>
      <c r="C101" s="8">
        <v>0</v>
      </c>
      <c r="D101" s="8">
        <v>0</v>
      </c>
      <c r="E101" s="8">
        <v>0</v>
      </c>
      <c r="F101" s="8">
        <f aca="true" t="shared" si="3" ref="F101:F113">SUM(B101:E101)</f>
        <v>5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50" t="s">
        <v>389</v>
      </c>
      <c r="B102" s="8">
        <v>3</v>
      </c>
      <c r="C102" s="8">
        <v>2</v>
      </c>
      <c r="D102" s="8">
        <v>0</v>
      </c>
      <c r="E102" s="8">
        <v>0</v>
      </c>
      <c r="F102" s="8">
        <f t="shared" si="3"/>
        <v>5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50" t="s">
        <v>392</v>
      </c>
      <c r="B103" s="8">
        <v>2</v>
      </c>
      <c r="C103" s="8">
        <v>1</v>
      </c>
      <c r="D103" s="8">
        <v>2</v>
      </c>
      <c r="E103" s="8">
        <v>0</v>
      </c>
      <c r="F103" s="8">
        <f t="shared" si="3"/>
        <v>5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50" t="s">
        <v>410</v>
      </c>
      <c r="B104" s="8">
        <v>4</v>
      </c>
      <c r="C104" s="8">
        <v>0</v>
      </c>
      <c r="D104" s="8">
        <v>0</v>
      </c>
      <c r="E104" s="8">
        <v>0</v>
      </c>
      <c r="F104" s="8">
        <f t="shared" si="3"/>
        <v>4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50" t="s">
        <v>409</v>
      </c>
      <c r="B105" s="8">
        <v>3</v>
      </c>
      <c r="C105" s="8">
        <v>1</v>
      </c>
      <c r="D105" s="8">
        <v>0</v>
      </c>
      <c r="E105" s="8">
        <v>0</v>
      </c>
      <c r="F105" s="8">
        <f t="shared" si="3"/>
        <v>4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50" t="s">
        <v>400</v>
      </c>
      <c r="B106" s="8">
        <v>3</v>
      </c>
      <c r="C106" s="8">
        <v>0</v>
      </c>
      <c r="D106" s="8">
        <v>0</v>
      </c>
      <c r="E106" s="8">
        <v>0</v>
      </c>
      <c r="F106" s="8">
        <f t="shared" si="3"/>
        <v>3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50" t="s">
        <v>393</v>
      </c>
      <c r="B107" s="8">
        <v>3</v>
      </c>
      <c r="C107" s="8">
        <v>0</v>
      </c>
      <c r="D107" s="8">
        <v>0</v>
      </c>
      <c r="E107" s="8">
        <v>0</v>
      </c>
      <c r="F107" s="8">
        <f t="shared" si="3"/>
        <v>3</v>
      </c>
      <c r="G107" s="8">
        <v>1</v>
      </c>
      <c r="H107" s="8">
        <v>0</v>
      </c>
      <c r="I107" s="8">
        <v>0</v>
      </c>
      <c r="J107" s="8">
        <v>0</v>
      </c>
      <c r="K107" s="1"/>
    </row>
    <row r="108" spans="1:11" ht="12.75">
      <c r="A108" s="50" t="s">
        <v>390</v>
      </c>
      <c r="B108" s="8">
        <v>0</v>
      </c>
      <c r="C108" s="8">
        <v>3</v>
      </c>
      <c r="D108" s="8">
        <v>0</v>
      </c>
      <c r="E108" s="8">
        <v>0</v>
      </c>
      <c r="F108" s="8">
        <f t="shared" si="3"/>
        <v>3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50" t="s">
        <v>411</v>
      </c>
      <c r="B109" s="8">
        <v>1</v>
      </c>
      <c r="C109" s="8">
        <v>1</v>
      </c>
      <c r="D109" s="8">
        <v>0</v>
      </c>
      <c r="E109" s="8">
        <v>0</v>
      </c>
      <c r="F109" s="8">
        <f t="shared" si="3"/>
        <v>2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50" t="s">
        <v>412</v>
      </c>
      <c r="B110" s="8">
        <v>1</v>
      </c>
      <c r="C110" s="8">
        <v>0</v>
      </c>
      <c r="D110" s="8">
        <v>0</v>
      </c>
      <c r="E110" s="8">
        <v>0</v>
      </c>
      <c r="F110" s="8">
        <f t="shared" si="3"/>
        <v>1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50" t="s">
        <v>413</v>
      </c>
      <c r="B111" s="8">
        <v>1</v>
      </c>
      <c r="C111" s="8">
        <v>0</v>
      </c>
      <c r="D111" s="8">
        <v>0</v>
      </c>
      <c r="E111" s="8">
        <v>0</v>
      </c>
      <c r="F111" s="8">
        <f t="shared" si="3"/>
        <v>1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50" t="s">
        <v>394</v>
      </c>
      <c r="B112" s="8">
        <v>0</v>
      </c>
      <c r="C112" s="8">
        <v>1</v>
      </c>
      <c r="D112" s="8">
        <v>0</v>
      </c>
      <c r="E112" s="8">
        <v>0</v>
      </c>
      <c r="F112" s="8">
        <f t="shared" si="3"/>
        <v>1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50" t="s">
        <v>414</v>
      </c>
      <c r="B113" s="8">
        <v>0</v>
      </c>
      <c r="C113" s="8">
        <v>0</v>
      </c>
      <c r="D113" s="8">
        <v>0</v>
      </c>
      <c r="E113" s="8">
        <v>0</v>
      </c>
      <c r="F113" s="8">
        <f t="shared" si="3"/>
        <v>0</v>
      </c>
      <c r="G113" s="8">
        <v>0</v>
      </c>
      <c r="H113" s="8">
        <v>1</v>
      </c>
      <c r="I113" s="8">
        <v>1</v>
      </c>
      <c r="J113" s="8">
        <v>0</v>
      </c>
      <c r="K113" s="1"/>
    </row>
    <row r="114" spans="1:11" ht="12.75">
      <c r="A114" s="28" t="s">
        <v>8</v>
      </c>
      <c r="B114" s="29">
        <f aca="true" t="shared" si="4" ref="B114:J114">SUM(B101:B113)</f>
        <v>26</v>
      </c>
      <c r="C114" s="29">
        <f t="shared" si="4"/>
        <v>9</v>
      </c>
      <c r="D114" s="29">
        <f t="shared" si="4"/>
        <v>2</v>
      </c>
      <c r="E114" s="29">
        <f t="shared" si="4"/>
        <v>0</v>
      </c>
      <c r="F114" s="29">
        <f t="shared" si="4"/>
        <v>37</v>
      </c>
      <c r="G114" s="29">
        <f t="shared" si="4"/>
        <v>1</v>
      </c>
      <c r="H114" s="29">
        <f t="shared" si="4"/>
        <v>1</v>
      </c>
      <c r="I114" s="29">
        <f t="shared" si="4"/>
        <v>1</v>
      </c>
      <c r="J114" s="29">
        <f t="shared" si="4"/>
        <v>0</v>
      </c>
      <c r="K114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186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6</v>
      </c>
      <c r="F4" s="1"/>
      <c r="G4" s="1"/>
      <c r="H4" s="1">
        <f>SUM(B4:G4)</f>
        <v>6</v>
      </c>
      <c r="I4" s="24"/>
      <c r="J4" s="1"/>
    </row>
    <row r="5" spans="1:10" ht="12.75">
      <c r="A5" t="s">
        <v>96</v>
      </c>
      <c r="B5" s="1">
        <v>14</v>
      </c>
      <c r="C5" s="1">
        <v>14</v>
      </c>
      <c r="D5" s="1">
        <v>7</v>
      </c>
      <c r="E5" s="1">
        <v>14</v>
      </c>
      <c r="F5" s="1"/>
      <c r="G5" s="1"/>
      <c r="H5" s="1">
        <f>SUM(B5:G5)</f>
        <v>49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94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3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2</v>
      </c>
      <c r="C9" s="8">
        <v>16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7</v>
      </c>
      <c r="C12" s="8">
        <v>12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7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</v>
      </c>
      <c r="C14" s="10">
        <f>SUM(C13/C12)</f>
        <v>0.5833333333333334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33</v>
      </c>
      <c r="C18" s="8">
        <f>SUM(C19)+(C24)</f>
        <v>59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29</v>
      </c>
      <c r="C19" s="8">
        <v>47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122</v>
      </c>
      <c r="C20" s="8">
        <v>246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</v>
      </c>
      <c r="C21" s="8">
        <v>86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126</v>
      </c>
      <c r="C22" s="8">
        <f>SUM(C20)+(C21)</f>
        <v>332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2</v>
      </c>
      <c r="C23" s="8">
        <v>5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4</v>
      </c>
      <c r="C24" s="8">
        <v>12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169</v>
      </c>
      <c r="C27" s="8">
        <v>108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28.166666666666668</v>
      </c>
      <c r="C28" s="9">
        <f>SUM(C27/C26)</f>
        <v>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3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35</v>
      </c>
      <c r="C32" s="8">
        <v>37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424</v>
      </c>
      <c r="C33" s="48" t="s">
        <v>425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392</v>
      </c>
      <c r="B36" s="8">
        <v>5</v>
      </c>
      <c r="C36" s="8">
        <v>131</v>
      </c>
      <c r="D36" s="9">
        <f aca="true" t="shared" si="0" ref="D36:D46">SUM(C36)/(B36)</f>
        <v>26.2</v>
      </c>
      <c r="E36" s="1" t="s">
        <v>396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388</v>
      </c>
      <c r="B37" s="8">
        <v>4</v>
      </c>
      <c r="C37" s="8">
        <v>10</v>
      </c>
      <c r="D37" s="9">
        <f t="shared" si="0"/>
        <v>2.5</v>
      </c>
      <c r="E37" s="1">
        <v>9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393</v>
      </c>
      <c r="B38" s="8">
        <v>1</v>
      </c>
      <c r="C38" s="8">
        <v>2</v>
      </c>
      <c r="D38" s="9">
        <f>SUM(C38)/(B38)</f>
        <v>2</v>
      </c>
      <c r="E38" s="1">
        <v>2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394</v>
      </c>
      <c r="B39" s="8">
        <v>2</v>
      </c>
      <c r="C39" s="8">
        <v>2</v>
      </c>
      <c r="D39" s="9">
        <f>SUM(C39)/(B39)</f>
        <v>1</v>
      </c>
      <c r="E39" s="1">
        <v>2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390</v>
      </c>
      <c r="B40" s="8">
        <v>6</v>
      </c>
      <c r="C40" s="8">
        <v>-2</v>
      </c>
      <c r="D40" s="9">
        <f>SUM(C40)/(B40)</f>
        <v>-0.3333333333333333</v>
      </c>
      <c r="E40" s="1">
        <v>2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408</v>
      </c>
      <c r="B41" s="8">
        <v>1</v>
      </c>
      <c r="C41" s="8">
        <v>-2</v>
      </c>
      <c r="D41" s="9">
        <f t="shared" si="0"/>
        <v>-2</v>
      </c>
      <c r="E41" s="1" t="s">
        <v>402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410</v>
      </c>
      <c r="B42" s="8">
        <v>1</v>
      </c>
      <c r="C42" s="8">
        <v>-2</v>
      </c>
      <c r="D42" s="9">
        <f t="shared" si="0"/>
        <v>-2</v>
      </c>
      <c r="E42" s="1" t="s">
        <v>402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389</v>
      </c>
      <c r="B43" s="8">
        <v>7</v>
      </c>
      <c r="C43" s="8">
        <v>-9</v>
      </c>
      <c r="D43" s="9">
        <f t="shared" si="0"/>
        <v>-1.2857142857142858</v>
      </c>
      <c r="E43" s="1">
        <v>1</v>
      </c>
      <c r="F43" s="8">
        <v>0</v>
      </c>
      <c r="G43" s="8"/>
      <c r="H43" s="8"/>
      <c r="I43" s="8"/>
      <c r="J43" s="8"/>
      <c r="K43" s="8"/>
    </row>
    <row r="44" spans="1:11" ht="12.75">
      <c r="A44" s="7" t="s">
        <v>89</v>
      </c>
      <c r="B44" s="8">
        <v>2</v>
      </c>
      <c r="C44" s="8">
        <v>-8</v>
      </c>
      <c r="D44" s="9">
        <f t="shared" si="0"/>
        <v>-4</v>
      </c>
      <c r="E44" s="1" t="s">
        <v>402</v>
      </c>
      <c r="F44" s="8">
        <v>0</v>
      </c>
      <c r="G44" s="8"/>
      <c r="H44" s="8"/>
      <c r="I44" s="8"/>
      <c r="J44" s="8"/>
      <c r="K44" s="8"/>
    </row>
    <row r="45" spans="1:11" ht="12.75">
      <c r="A45" s="5" t="s">
        <v>8</v>
      </c>
      <c r="B45" s="6">
        <f>SUM(B36:B44)</f>
        <v>29</v>
      </c>
      <c r="C45" s="6">
        <f>SUM(C36:C44)</f>
        <v>122</v>
      </c>
      <c r="D45" s="15">
        <f t="shared" si="0"/>
        <v>4.206896551724138</v>
      </c>
      <c r="E45" s="6" t="s">
        <v>396</v>
      </c>
      <c r="F45" s="6">
        <f>SUM(F36:F44)</f>
        <v>1</v>
      </c>
      <c r="G45" s="6"/>
      <c r="H45" s="6"/>
      <c r="I45" s="6"/>
      <c r="J45" s="6"/>
      <c r="K45" s="6"/>
    </row>
    <row r="46" spans="1:11" ht="12.75">
      <c r="A46" s="5" t="s">
        <v>96</v>
      </c>
      <c r="B46" s="6">
        <f>C19</f>
        <v>47</v>
      </c>
      <c r="C46" s="6">
        <f>C20</f>
        <v>246</v>
      </c>
      <c r="D46" s="15">
        <f t="shared" si="0"/>
        <v>5.23404255319149</v>
      </c>
      <c r="E46" s="6">
        <v>18</v>
      </c>
      <c r="F46" s="6">
        <v>2</v>
      </c>
      <c r="G46" s="6"/>
      <c r="H46" s="6"/>
      <c r="I46" s="6"/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43</v>
      </c>
      <c r="B48" s="6" t="s">
        <v>44</v>
      </c>
      <c r="C48" s="6" t="s">
        <v>39</v>
      </c>
      <c r="D48" s="6" t="s">
        <v>45</v>
      </c>
      <c r="E48" s="6" t="s">
        <v>46</v>
      </c>
      <c r="F48" s="6" t="s">
        <v>40</v>
      </c>
      <c r="G48" s="6" t="s">
        <v>47</v>
      </c>
      <c r="H48" s="6" t="s">
        <v>42</v>
      </c>
      <c r="I48" s="6" t="s">
        <v>41</v>
      </c>
      <c r="J48" s="6"/>
      <c r="K48" s="6"/>
    </row>
    <row r="49" spans="1:11" ht="12.75">
      <c r="A49" s="7" t="s">
        <v>389</v>
      </c>
      <c r="B49" s="8">
        <v>2</v>
      </c>
      <c r="C49" s="8">
        <v>4</v>
      </c>
      <c r="D49" s="8">
        <v>0</v>
      </c>
      <c r="E49" s="10">
        <f>SUM(B49)/(C49)</f>
        <v>0.5</v>
      </c>
      <c r="F49" s="8">
        <v>4</v>
      </c>
      <c r="G49" s="16">
        <f>SUM(F49)/(C49)</f>
        <v>1</v>
      </c>
      <c r="H49" s="8">
        <v>0</v>
      </c>
      <c r="I49" s="1">
        <v>6</v>
      </c>
      <c r="J49" s="8"/>
      <c r="K49" s="8"/>
    </row>
    <row r="50" spans="1:11" ht="12.75">
      <c r="A50" s="5" t="s">
        <v>8</v>
      </c>
      <c r="B50" s="6">
        <f>SUM(B49:B49)</f>
        <v>2</v>
      </c>
      <c r="C50" s="6">
        <f>SUM(C49:C49)</f>
        <v>4</v>
      </c>
      <c r="D50" s="6">
        <f>SUM(D49:D49)</f>
        <v>0</v>
      </c>
      <c r="E50" s="17">
        <f>SUM(B50)/(C50)</f>
        <v>0.5</v>
      </c>
      <c r="F50" s="6">
        <f>SUM(F49:F49)</f>
        <v>4</v>
      </c>
      <c r="G50" s="18">
        <f>SUM(F50)/(C50)</f>
        <v>1</v>
      </c>
      <c r="H50" s="6">
        <f>SUM(H49:H49)</f>
        <v>0</v>
      </c>
      <c r="I50" s="6">
        <v>6</v>
      </c>
      <c r="J50" s="6"/>
      <c r="K50" s="6"/>
    </row>
    <row r="51" spans="1:11" ht="12.75">
      <c r="A51" s="5" t="s">
        <v>96</v>
      </c>
      <c r="B51" s="6">
        <f>C23</f>
        <v>5</v>
      </c>
      <c r="C51" s="6">
        <f>C24</f>
        <v>12</v>
      </c>
      <c r="D51" s="6">
        <f>C25</f>
        <v>0</v>
      </c>
      <c r="E51" s="17">
        <f>SUM(B51)/(C51)</f>
        <v>0.4166666666666667</v>
      </c>
      <c r="F51" s="6">
        <f>C21</f>
        <v>86</v>
      </c>
      <c r="G51" s="18">
        <f>SUM(F51)/(C51)</f>
        <v>7.166666666666667</v>
      </c>
      <c r="H51" s="6">
        <v>2</v>
      </c>
      <c r="I51" s="6" t="s">
        <v>426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/>
      <c r="H53" s="6"/>
      <c r="I53" s="6"/>
      <c r="J53" s="6"/>
      <c r="K53" s="6"/>
    </row>
    <row r="54" spans="1:11" ht="12.75">
      <c r="A54" s="7" t="s">
        <v>392</v>
      </c>
      <c r="B54" s="8">
        <v>2</v>
      </c>
      <c r="C54" s="8">
        <v>4</v>
      </c>
      <c r="D54" s="9">
        <f>SUM(C54)/(B54)</f>
        <v>2</v>
      </c>
      <c r="E54" s="1">
        <v>6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SUM(B54:B54)</f>
        <v>2</v>
      </c>
      <c r="C55" s="6">
        <f>SUM(C54:C54)</f>
        <v>4</v>
      </c>
      <c r="D55" s="15">
        <f>SUM(C55)/(B55)</f>
        <v>2</v>
      </c>
      <c r="E55" s="6">
        <v>6</v>
      </c>
      <c r="F55" s="6">
        <f>SUM(F54:F54)</f>
        <v>0</v>
      </c>
      <c r="G55" s="6"/>
      <c r="H55" s="6"/>
      <c r="I55" s="6"/>
      <c r="J55" s="6"/>
      <c r="K55" s="14"/>
    </row>
    <row r="56" spans="1:11" ht="12.75">
      <c r="A56" s="5" t="s">
        <v>96</v>
      </c>
      <c r="B56" s="6">
        <f>C23</f>
        <v>5</v>
      </c>
      <c r="C56" s="6">
        <f>C21</f>
        <v>86</v>
      </c>
      <c r="D56" s="15">
        <f>SUM(C56)/(B56)</f>
        <v>17.2</v>
      </c>
      <c r="E56" s="6" t="s">
        <v>426</v>
      </c>
      <c r="F56" s="6">
        <v>2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97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392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s="5" t="s">
        <v>8</v>
      </c>
      <c r="B61" s="6">
        <f aca="true" t="shared" si="1" ref="B61:H61">SUM(B60:B60)</f>
        <v>1</v>
      </c>
      <c r="C61" s="6">
        <f t="shared" si="1"/>
        <v>0</v>
      </c>
      <c r="D61" s="6">
        <f t="shared" si="1"/>
        <v>0</v>
      </c>
      <c r="E61" s="6">
        <f t="shared" si="1"/>
        <v>0</v>
      </c>
      <c r="F61" s="6">
        <f t="shared" si="1"/>
        <v>0</v>
      </c>
      <c r="G61" s="6">
        <f t="shared" si="1"/>
        <v>0</v>
      </c>
      <c r="H61" s="6">
        <f t="shared" si="1"/>
        <v>0</v>
      </c>
      <c r="I61" s="6">
        <f>SUM(B61*6)+(C61*6)+(D61*6)+(E61)+(F61*2)+(G61*3)+(H61*2)</f>
        <v>6</v>
      </c>
      <c r="J61" s="6"/>
      <c r="K61" s="14"/>
    </row>
    <row r="62" spans="1:11" ht="12.75">
      <c r="A62" s="5" t="s">
        <v>96</v>
      </c>
      <c r="B62" s="6">
        <f>F46</f>
        <v>2</v>
      </c>
      <c r="C62" s="6">
        <f>H51</f>
        <v>2</v>
      </c>
      <c r="D62" s="6">
        <v>3</v>
      </c>
      <c r="E62" s="6">
        <f>B67</f>
        <v>7</v>
      </c>
      <c r="F62" s="6">
        <v>0</v>
      </c>
      <c r="G62" s="6">
        <f>E67</f>
        <v>0</v>
      </c>
      <c r="H62" s="6">
        <v>0</v>
      </c>
      <c r="I62" s="6">
        <f>SUM(B62*6)+(C62*6)+(D62*6)+(E62)+(F62*2)+(G62*3)+(H62*2)</f>
        <v>49</v>
      </c>
      <c r="J62" s="6"/>
      <c r="K62" s="14"/>
    </row>
    <row r="63" spans="1:11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ht="12.75">
      <c r="A64" s="5" t="s">
        <v>58</v>
      </c>
      <c r="B64" s="6" t="s">
        <v>59</v>
      </c>
      <c r="C64" s="6" t="s">
        <v>60</v>
      </c>
      <c r="D64" s="6" t="s">
        <v>46</v>
      </c>
      <c r="E64" s="6" t="s">
        <v>87</v>
      </c>
      <c r="F64" s="6" t="s">
        <v>61</v>
      </c>
      <c r="G64" s="6" t="s">
        <v>46</v>
      </c>
      <c r="H64" s="6" t="s">
        <v>41</v>
      </c>
      <c r="I64" s="6" t="s">
        <v>57</v>
      </c>
      <c r="J64" s="19" t="s">
        <v>74</v>
      </c>
      <c r="K64" s="14"/>
    </row>
    <row r="65" spans="1:11" ht="12.75">
      <c r="A65" s="7" t="s">
        <v>397</v>
      </c>
      <c r="B65" s="8">
        <v>0</v>
      </c>
      <c r="C65" s="8">
        <v>1</v>
      </c>
      <c r="D65" s="10">
        <f>SUM(B65/C65)</f>
        <v>0</v>
      </c>
      <c r="E65" s="20">
        <v>0</v>
      </c>
      <c r="F65" s="20">
        <v>0</v>
      </c>
      <c r="G65" s="17">
        <v>0</v>
      </c>
      <c r="H65" s="1" t="s">
        <v>95</v>
      </c>
      <c r="I65" s="8">
        <f>SUM(B65)+(E65*3)</f>
        <v>0</v>
      </c>
      <c r="J65" s="22"/>
      <c r="K65" s="8"/>
    </row>
    <row r="66" spans="1:11" ht="12.75">
      <c r="A66" s="5" t="s">
        <v>8</v>
      </c>
      <c r="B66" s="6">
        <f>SUM(B65:B65)</f>
        <v>0</v>
      </c>
      <c r="C66" s="6">
        <f>SUM(C65:C65)</f>
        <v>1</v>
      </c>
      <c r="D66" s="17">
        <f>SUM(B66/C66)</f>
        <v>0</v>
      </c>
      <c r="E66" s="6">
        <f>SUM(E65:E65)</f>
        <v>0</v>
      </c>
      <c r="F66" s="6">
        <f>SUM(F65:F65)</f>
        <v>0</v>
      </c>
      <c r="G66" s="17">
        <v>0</v>
      </c>
      <c r="H66" s="6" t="s">
        <v>95</v>
      </c>
      <c r="I66" s="6">
        <f>SUM(B66)+(E66*3)</f>
        <v>0</v>
      </c>
      <c r="J66" s="19"/>
      <c r="K66" s="6"/>
    </row>
    <row r="67" spans="1:11" ht="12.75">
      <c r="A67" s="5" t="s">
        <v>96</v>
      </c>
      <c r="B67" s="6">
        <v>7</v>
      </c>
      <c r="C67" s="6">
        <v>7</v>
      </c>
      <c r="D67" s="17">
        <f>SUM(B67/C67)</f>
        <v>1</v>
      </c>
      <c r="E67" s="23">
        <v>0</v>
      </c>
      <c r="F67" s="23">
        <v>0</v>
      </c>
      <c r="G67" s="17">
        <v>0</v>
      </c>
      <c r="H67" s="6" t="s">
        <v>95</v>
      </c>
      <c r="I67" s="6">
        <f>SUM(B67)+(E67*3)</f>
        <v>7</v>
      </c>
      <c r="J67" s="19"/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75</v>
      </c>
      <c r="B69" s="6" t="s">
        <v>76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388</v>
      </c>
      <c r="B70" s="8">
        <v>1</v>
      </c>
      <c r="C70" s="8">
        <v>23</v>
      </c>
      <c r="D70" s="9">
        <f aca="true" t="shared" si="2" ref="D70:D75">SUM(C70)/(B70)</f>
        <v>23</v>
      </c>
      <c r="E70" s="1">
        <v>23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392</v>
      </c>
      <c r="B71" s="8">
        <v>1</v>
      </c>
      <c r="C71" s="8">
        <v>18</v>
      </c>
      <c r="D71" s="9">
        <f t="shared" si="2"/>
        <v>18</v>
      </c>
      <c r="E71" s="1">
        <v>18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400</v>
      </c>
      <c r="B72" s="8">
        <v>1</v>
      </c>
      <c r="C72" s="8">
        <v>7</v>
      </c>
      <c r="D72" s="9">
        <f t="shared" si="2"/>
        <v>7</v>
      </c>
      <c r="E72" s="1">
        <v>7</v>
      </c>
      <c r="F72" s="8">
        <v>0</v>
      </c>
      <c r="G72" s="8"/>
      <c r="H72" s="8"/>
      <c r="I72" s="8"/>
      <c r="J72" s="8"/>
      <c r="K72" s="8"/>
    </row>
    <row r="73" spans="1:11" ht="12.75">
      <c r="A73" s="7" t="s">
        <v>394</v>
      </c>
      <c r="B73" s="8">
        <v>1</v>
      </c>
      <c r="C73" s="8">
        <v>3</v>
      </c>
      <c r="D73" s="9">
        <f t="shared" si="2"/>
        <v>3</v>
      </c>
      <c r="E73" s="1">
        <v>3</v>
      </c>
      <c r="F73" s="8">
        <v>0</v>
      </c>
      <c r="G73" s="8"/>
      <c r="H73" s="8"/>
      <c r="I73" s="8"/>
      <c r="J73" s="8"/>
      <c r="K73" s="8"/>
    </row>
    <row r="74" spans="1:11" ht="12.75">
      <c r="A74" s="5" t="s">
        <v>8</v>
      </c>
      <c r="B74" s="6">
        <f>SUM(B70:B73)</f>
        <v>4</v>
      </c>
      <c r="C74" s="6">
        <f>SUM(C70:C73)</f>
        <v>51</v>
      </c>
      <c r="D74" s="15">
        <f t="shared" si="2"/>
        <v>12.75</v>
      </c>
      <c r="E74" s="6">
        <v>23</v>
      </c>
      <c r="F74" s="6">
        <f>SUM(F70:F73)</f>
        <v>0</v>
      </c>
      <c r="G74" s="6"/>
      <c r="H74" s="6"/>
      <c r="I74" s="6"/>
      <c r="J74" s="6"/>
      <c r="K74" s="14"/>
    </row>
    <row r="75" spans="1:11" ht="12.75">
      <c r="A75" s="5" t="s">
        <v>96</v>
      </c>
      <c r="B75" s="6">
        <v>1</v>
      </c>
      <c r="C75" s="6">
        <v>8</v>
      </c>
      <c r="D75" s="15">
        <f t="shared" si="2"/>
        <v>8</v>
      </c>
      <c r="E75" s="6">
        <v>8</v>
      </c>
      <c r="F75" s="6">
        <v>0</v>
      </c>
      <c r="G75" s="6"/>
      <c r="H75" s="6"/>
      <c r="I75" s="6"/>
      <c r="J75" s="6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64</v>
      </c>
      <c r="B77" s="6" t="s">
        <v>77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5" t="s">
        <v>401</v>
      </c>
      <c r="B78" s="6"/>
      <c r="C78" s="6"/>
      <c r="D78" s="15"/>
      <c r="E78" s="6"/>
      <c r="F78" s="6"/>
      <c r="G78" s="5"/>
      <c r="H78" s="5"/>
      <c r="I78" s="5"/>
      <c r="J78" s="5"/>
      <c r="K78" s="6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65</v>
      </c>
      <c r="B80" s="6" t="s">
        <v>78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401</v>
      </c>
      <c r="B81" s="6"/>
      <c r="C81" s="6"/>
      <c r="D81" s="15"/>
      <c r="E81" s="6"/>
      <c r="F81" s="6"/>
      <c r="G81" s="12"/>
      <c r="H81" s="12"/>
      <c r="I81" s="12"/>
      <c r="J81" s="12"/>
      <c r="K81" s="14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66</v>
      </c>
      <c r="B83" s="6" t="s">
        <v>79</v>
      </c>
      <c r="C83" s="6" t="s">
        <v>40</v>
      </c>
      <c r="D83" s="6" t="s">
        <v>9</v>
      </c>
      <c r="E83" s="6" t="s">
        <v>41</v>
      </c>
      <c r="F83" s="6"/>
      <c r="G83" s="12"/>
      <c r="H83" s="12"/>
      <c r="I83" s="12"/>
      <c r="J83" s="12"/>
      <c r="K83" s="14"/>
    </row>
    <row r="84" spans="1:11" ht="12.75">
      <c r="A84" s="7" t="s">
        <v>390</v>
      </c>
      <c r="B84" s="8">
        <v>6</v>
      </c>
      <c r="C84" s="8">
        <v>169</v>
      </c>
      <c r="D84" s="9">
        <f>SUM(C84)/(B84)</f>
        <v>28.166666666666668</v>
      </c>
      <c r="E84" s="1">
        <v>36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6</v>
      </c>
      <c r="C85" s="6">
        <f>SUM(C84:C84)</f>
        <v>169</v>
      </c>
      <c r="D85" s="15">
        <f>SUM(C85)/(B85)</f>
        <v>28.166666666666668</v>
      </c>
      <c r="E85" s="6">
        <v>36</v>
      </c>
      <c r="F85" s="6"/>
      <c r="G85" s="5"/>
      <c r="H85" s="5"/>
      <c r="I85" s="5"/>
      <c r="J85" s="5"/>
      <c r="K85" s="6"/>
    </row>
    <row r="86" spans="1:11" ht="12.75">
      <c r="A86" s="5" t="s">
        <v>96</v>
      </c>
      <c r="B86" s="6">
        <f>C26</f>
        <v>3</v>
      </c>
      <c r="C86" s="6">
        <f>C27</f>
        <v>108</v>
      </c>
      <c r="D86" s="15">
        <f>SUM(C86)/(B86)</f>
        <v>36</v>
      </c>
      <c r="E86" s="6">
        <v>44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82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7" t="s">
        <v>417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418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419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420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421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427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422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423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28" t="s">
        <v>67</v>
      </c>
      <c r="B98" s="29" t="s">
        <v>6</v>
      </c>
      <c r="C98" s="29" t="s">
        <v>91</v>
      </c>
      <c r="D98" s="29" t="s">
        <v>71</v>
      </c>
      <c r="E98" s="29" t="s">
        <v>70</v>
      </c>
      <c r="F98" s="29" t="s">
        <v>407</v>
      </c>
      <c r="G98" s="29" t="s">
        <v>415</v>
      </c>
      <c r="H98" s="29" t="s">
        <v>416</v>
      </c>
      <c r="I98" s="29" t="s">
        <v>73</v>
      </c>
      <c r="J98" s="29" t="s">
        <v>83</v>
      </c>
      <c r="K98" s="44"/>
    </row>
    <row r="99" spans="1:11" ht="12.75">
      <c r="A99" s="50" t="s">
        <v>408</v>
      </c>
      <c r="B99" s="8">
        <v>4</v>
      </c>
      <c r="C99" s="8">
        <v>6</v>
      </c>
      <c r="D99" s="8">
        <v>0</v>
      </c>
      <c r="E99" s="8">
        <v>0</v>
      </c>
      <c r="F99" s="8">
        <f aca="true" t="shared" si="3" ref="F99:F113">SUM(B99:E99)</f>
        <v>10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50" t="s">
        <v>394</v>
      </c>
      <c r="B100" s="8">
        <v>4</v>
      </c>
      <c r="C100" s="8">
        <v>2</v>
      </c>
      <c r="D100" s="8">
        <v>1</v>
      </c>
      <c r="E100" s="8">
        <v>0</v>
      </c>
      <c r="F100" s="8">
        <f t="shared" si="3"/>
        <v>7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50" t="s">
        <v>390</v>
      </c>
      <c r="B101" s="8">
        <v>3</v>
      </c>
      <c r="C101" s="8">
        <v>4</v>
      </c>
      <c r="D101" s="8">
        <v>0</v>
      </c>
      <c r="E101" s="8">
        <v>0</v>
      </c>
      <c r="F101" s="8">
        <f t="shared" si="3"/>
        <v>7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50" t="s">
        <v>411</v>
      </c>
      <c r="B102" s="8">
        <v>2</v>
      </c>
      <c r="C102" s="8">
        <v>2</v>
      </c>
      <c r="D102" s="8">
        <v>0</v>
      </c>
      <c r="E102" s="8">
        <v>2</v>
      </c>
      <c r="F102" s="8">
        <f t="shared" si="3"/>
        <v>6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50" t="s">
        <v>410</v>
      </c>
      <c r="B103" s="8">
        <v>4</v>
      </c>
      <c r="C103" s="8">
        <v>1</v>
      </c>
      <c r="D103" s="8">
        <v>0</v>
      </c>
      <c r="E103" s="8">
        <v>0</v>
      </c>
      <c r="F103" s="8">
        <f t="shared" si="3"/>
        <v>5</v>
      </c>
      <c r="G103" s="8">
        <v>1</v>
      </c>
      <c r="H103" s="8">
        <v>0</v>
      </c>
      <c r="I103" s="8">
        <v>0</v>
      </c>
      <c r="J103" s="8">
        <v>0</v>
      </c>
      <c r="K103" s="1"/>
    </row>
    <row r="104" spans="1:11" ht="12.75">
      <c r="A104" s="50" t="s">
        <v>392</v>
      </c>
      <c r="B104" s="8">
        <v>3</v>
      </c>
      <c r="C104" s="8">
        <v>1</v>
      </c>
      <c r="D104" s="8">
        <v>1</v>
      </c>
      <c r="E104" s="8">
        <v>0</v>
      </c>
      <c r="F104" s="8">
        <f t="shared" si="3"/>
        <v>5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50" t="s">
        <v>409</v>
      </c>
      <c r="B105" s="8">
        <v>1</v>
      </c>
      <c r="C105" s="8">
        <v>4</v>
      </c>
      <c r="D105" s="8">
        <v>0</v>
      </c>
      <c r="E105" s="8">
        <v>0</v>
      </c>
      <c r="F105" s="8">
        <f t="shared" si="3"/>
        <v>5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50" t="s">
        <v>412</v>
      </c>
      <c r="B106" s="8">
        <v>1</v>
      </c>
      <c r="C106" s="8">
        <v>3</v>
      </c>
      <c r="D106" s="8">
        <v>0</v>
      </c>
      <c r="E106" s="8">
        <v>0</v>
      </c>
      <c r="F106" s="8">
        <f t="shared" si="3"/>
        <v>4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50" t="s">
        <v>400</v>
      </c>
      <c r="B107" s="8">
        <v>1</v>
      </c>
      <c r="C107" s="8">
        <v>2</v>
      </c>
      <c r="D107" s="8">
        <v>1</v>
      </c>
      <c r="E107" s="8">
        <v>0</v>
      </c>
      <c r="F107" s="8">
        <f t="shared" si="3"/>
        <v>4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50" t="s">
        <v>393</v>
      </c>
      <c r="B108" s="8">
        <v>3</v>
      </c>
      <c r="C108" s="8">
        <v>0</v>
      </c>
      <c r="D108" s="8">
        <v>0</v>
      </c>
      <c r="E108" s="8">
        <v>0</v>
      </c>
      <c r="F108" s="8">
        <f t="shared" si="3"/>
        <v>3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50" t="s">
        <v>389</v>
      </c>
      <c r="B109" s="8">
        <v>2</v>
      </c>
      <c r="C109" s="8">
        <v>1</v>
      </c>
      <c r="D109" s="8">
        <v>0</v>
      </c>
      <c r="E109" s="8">
        <v>0</v>
      </c>
      <c r="F109" s="8">
        <f t="shared" si="3"/>
        <v>3</v>
      </c>
      <c r="G109" s="8">
        <v>2</v>
      </c>
      <c r="H109" s="8">
        <v>0</v>
      </c>
      <c r="I109" s="8">
        <v>0</v>
      </c>
      <c r="J109" s="8">
        <v>0</v>
      </c>
      <c r="K109" s="1"/>
    </row>
    <row r="110" spans="1:11" ht="12.75">
      <c r="A110" s="50" t="s">
        <v>397</v>
      </c>
      <c r="B110" s="8">
        <v>1</v>
      </c>
      <c r="C110" s="8">
        <v>0</v>
      </c>
      <c r="D110" s="8">
        <v>0</v>
      </c>
      <c r="E110" s="8">
        <v>0</v>
      </c>
      <c r="F110" s="8">
        <f t="shared" si="3"/>
        <v>1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50" t="s">
        <v>388</v>
      </c>
      <c r="B111" s="8">
        <v>1</v>
      </c>
      <c r="C111" s="8">
        <v>0</v>
      </c>
      <c r="D111" s="8">
        <v>0</v>
      </c>
      <c r="E111" s="8">
        <v>0</v>
      </c>
      <c r="F111" s="8">
        <f t="shared" si="3"/>
        <v>1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50" t="s">
        <v>428</v>
      </c>
      <c r="B112" s="8">
        <v>0</v>
      </c>
      <c r="C112" s="8">
        <v>1</v>
      </c>
      <c r="D112" s="8">
        <v>0</v>
      </c>
      <c r="E112" s="8">
        <v>0</v>
      </c>
      <c r="F112" s="8">
        <f t="shared" si="3"/>
        <v>1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50" t="s">
        <v>429</v>
      </c>
      <c r="B113" s="8">
        <v>0</v>
      </c>
      <c r="C113" s="8">
        <v>1</v>
      </c>
      <c r="D113" s="8">
        <v>0</v>
      </c>
      <c r="E113" s="8">
        <v>0</v>
      </c>
      <c r="F113" s="8">
        <f t="shared" si="3"/>
        <v>1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28" t="s">
        <v>8</v>
      </c>
      <c r="B114" s="29">
        <f aca="true" t="shared" si="4" ref="B114:J114">SUM(B99:B113)</f>
        <v>30</v>
      </c>
      <c r="C114" s="29">
        <f t="shared" si="4"/>
        <v>28</v>
      </c>
      <c r="D114" s="29">
        <f t="shared" si="4"/>
        <v>3</v>
      </c>
      <c r="E114" s="29">
        <f t="shared" si="4"/>
        <v>2</v>
      </c>
      <c r="F114" s="29">
        <f t="shared" si="4"/>
        <v>63</v>
      </c>
      <c r="G114" s="29">
        <f t="shared" si="4"/>
        <v>3</v>
      </c>
      <c r="H114" s="29">
        <f t="shared" si="4"/>
        <v>0</v>
      </c>
      <c r="I114" s="29">
        <f t="shared" si="4"/>
        <v>0</v>
      </c>
      <c r="J114" s="29">
        <f t="shared" si="4"/>
        <v>0</v>
      </c>
      <c r="K114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187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104</v>
      </c>
      <c r="B4" s="1">
        <v>7</v>
      </c>
      <c r="C4" s="1">
        <v>20</v>
      </c>
      <c r="D4" s="1">
        <v>0</v>
      </c>
      <c r="E4" s="1">
        <v>6</v>
      </c>
      <c r="F4" s="1"/>
      <c r="G4" s="1"/>
      <c r="H4" s="1">
        <f>SUM(B4:G4)</f>
        <v>33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105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13</v>
      </c>
      <c r="C8" s="8">
        <f>SUM(C9:C11)</f>
        <v>17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9</v>
      </c>
      <c r="C9" s="8">
        <v>10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16</v>
      </c>
      <c r="C12" s="8">
        <v>4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0.3125</v>
      </c>
      <c r="C14" s="10">
        <f>SUM(C13/C12)</f>
        <v>0.5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0.3333333333333333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61</v>
      </c>
      <c r="C18" s="8">
        <f>SUM(C19)+(C24)</f>
        <v>45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38</v>
      </c>
      <c r="C19" s="8">
        <v>31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130</v>
      </c>
      <c r="C20" s="8">
        <v>263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55</v>
      </c>
      <c r="C21" s="8">
        <v>96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185</v>
      </c>
      <c r="C22" s="8">
        <f>SUM(C20)+(C21)</f>
        <v>359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8</v>
      </c>
      <c r="C23" s="8">
        <v>8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23</v>
      </c>
      <c r="C24" s="8">
        <v>14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63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21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4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34</v>
      </c>
      <c r="C32" s="8">
        <v>31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442</v>
      </c>
      <c r="C33" s="48" t="s">
        <v>443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392</v>
      </c>
      <c r="B36" s="8">
        <v>15</v>
      </c>
      <c r="C36" s="8">
        <v>76</v>
      </c>
      <c r="D36" s="9">
        <f aca="true" t="shared" si="0" ref="D36:D41">SUM(C36)/(B36)</f>
        <v>5.066666666666666</v>
      </c>
      <c r="E36" s="1">
        <v>20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389</v>
      </c>
      <c r="B37" s="8">
        <v>15</v>
      </c>
      <c r="C37" s="8">
        <v>47</v>
      </c>
      <c r="D37" s="9">
        <f t="shared" si="0"/>
        <v>3.1333333333333333</v>
      </c>
      <c r="E37" s="1">
        <v>13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395</v>
      </c>
      <c r="B38" s="8">
        <v>4</v>
      </c>
      <c r="C38" s="8">
        <v>4</v>
      </c>
      <c r="D38" s="9">
        <f t="shared" si="0"/>
        <v>1</v>
      </c>
      <c r="E38" s="1">
        <v>2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390</v>
      </c>
      <c r="B39" s="8">
        <v>4</v>
      </c>
      <c r="C39" s="8">
        <v>3</v>
      </c>
      <c r="D39" s="9">
        <f t="shared" si="0"/>
        <v>0.75</v>
      </c>
      <c r="E39" s="1">
        <v>3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38</v>
      </c>
      <c r="C40" s="6">
        <f>SUM(C36:C39)</f>
        <v>130</v>
      </c>
      <c r="D40" s="15">
        <f t="shared" si="0"/>
        <v>3.4210526315789473</v>
      </c>
      <c r="E40" s="6">
        <v>20</v>
      </c>
      <c r="F40" s="6">
        <f>SUM(F36:F39)</f>
        <v>0</v>
      </c>
      <c r="G40" s="6"/>
      <c r="H40" s="6"/>
      <c r="I40" s="6"/>
      <c r="J40" s="6"/>
      <c r="K40" s="6"/>
    </row>
    <row r="41" spans="1:11" ht="12.75">
      <c r="A41" s="5" t="s">
        <v>104</v>
      </c>
      <c r="B41" s="6">
        <f>C19</f>
        <v>31</v>
      </c>
      <c r="C41" s="6">
        <f>C20</f>
        <v>263</v>
      </c>
      <c r="D41" s="15">
        <f t="shared" si="0"/>
        <v>8.483870967741936</v>
      </c>
      <c r="E41" s="6">
        <v>40</v>
      </c>
      <c r="F41" s="6">
        <v>5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389</v>
      </c>
      <c r="B44" s="8">
        <v>8</v>
      </c>
      <c r="C44" s="8">
        <v>22</v>
      </c>
      <c r="D44" s="8">
        <v>1</v>
      </c>
      <c r="E44" s="10">
        <f>SUM(B44)/(C44)</f>
        <v>0.36363636363636365</v>
      </c>
      <c r="F44" s="8">
        <v>55</v>
      </c>
      <c r="G44" s="16">
        <f>SUM(F44)/(C44)</f>
        <v>2.5</v>
      </c>
      <c r="H44" s="8">
        <v>0</v>
      </c>
      <c r="I44" s="1">
        <v>10</v>
      </c>
      <c r="J44" s="8"/>
      <c r="K44" s="8"/>
    </row>
    <row r="45" spans="1:11" ht="12.75">
      <c r="A45" s="7" t="s">
        <v>100</v>
      </c>
      <c r="B45" s="8">
        <v>0</v>
      </c>
      <c r="C45" s="8">
        <v>1</v>
      </c>
      <c r="D45" s="8"/>
      <c r="E45" s="10"/>
      <c r="F45" s="8"/>
      <c r="G45" s="16"/>
      <c r="H45" s="8"/>
      <c r="I45" s="1"/>
      <c r="J45" s="8"/>
      <c r="K45" s="8"/>
    </row>
    <row r="46" spans="1:11" ht="12.75">
      <c r="A46" s="5" t="s">
        <v>8</v>
      </c>
      <c r="B46" s="6">
        <f>SUM(B44:B45)</f>
        <v>8</v>
      </c>
      <c r="C46" s="6">
        <f>SUM(C44:C45)</f>
        <v>23</v>
      </c>
      <c r="D46" s="6">
        <f>SUM(D44:D45)</f>
        <v>1</v>
      </c>
      <c r="E46" s="17">
        <f>SUM(B46)/(C46)</f>
        <v>0.34782608695652173</v>
      </c>
      <c r="F46" s="6">
        <f>SUM(F44:F45)</f>
        <v>55</v>
      </c>
      <c r="G46" s="18">
        <f>SUM(F46)/(C46)</f>
        <v>2.391304347826087</v>
      </c>
      <c r="H46" s="6">
        <f>SUM(H44:H45)</f>
        <v>0</v>
      </c>
      <c r="I46" s="6">
        <v>10</v>
      </c>
      <c r="J46" s="6"/>
      <c r="K46" s="6"/>
    </row>
    <row r="47" spans="1:11" ht="12.75">
      <c r="A47" s="5" t="s">
        <v>104</v>
      </c>
      <c r="B47" s="6">
        <f>C23</f>
        <v>8</v>
      </c>
      <c r="C47" s="6">
        <f>C24</f>
        <v>14</v>
      </c>
      <c r="D47" s="6">
        <f>C25</f>
        <v>1</v>
      </c>
      <c r="E47" s="17">
        <f>SUM(B47)/(C47)</f>
        <v>0.5714285714285714</v>
      </c>
      <c r="F47" s="6">
        <f>C21</f>
        <v>96</v>
      </c>
      <c r="G47" s="18">
        <f>SUM(F47)/(C47)</f>
        <v>6.857142857142857</v>
      </c>
      <c r="H47" s="6">
        <v>0</v>
      </c>
      <c r="I47" s="6">
        <v>39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48</v>
      </c>
      <c r="B49" s="6" t="s">
        <v>49</v>
      </c>
      <c r="C49" s="6" t="s">
        <v>40</v>
      </c>
      <c r="D49" s="6" t="s">
        <v>9</v>
      </c>
      <c r="E49" s="6" t="s">
        <v>41</v>
      </c>
      <c r="F49" s="6" t="s">
        <v>42</v>
      </c>
      <c r="G49" s="6"/>
      <c r="H49" s="6"/>
      <c r="I49" s="6"/>
      <c r="J49" s="6"/>
      <c r="K49" s="6"/>
    </row>
    <row r="50" spans="1:11" ht="12.75">
      <c r="A50" s="7" t="s">
        <v>400</v>
      </c>
      <c r="B50" s="8">
        <v>3</v>
      </c>
      <c r="C50" s="8">
        <v>21</v>
      </c>
      <c r="D50" s="9">
        <f aca="true" t="shared" si="1" ref="D50:D57">SUM(C50)/(B50)</f>
        <v>7</v>
      </c>
      <c r="E50" s="1">
        <v>9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391</v>
      </c>
      <c r="B51" s="8">
        <v>1</v>
      </c>
      <c r="C51" s="8">
        <v>10</v>
      </c>
      <c r="D51" s="9">
        <f t="shared" si="1"/>
        <v>10</v>
      </c>
      <c r="E51" s="1">
        <v>10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392</v>
      </c>
      <c r="B52" s="8">
        <v>1</v>
      </c>
      <c r="C52" s="8">
        <v>10</v>
      </c>
      <c r="D52" s="9">
        <f t="shared" si="1"/>
        <v>10</v>
      </c>
      <c r="E52" s="1">
        <v>10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393</v>
      </c>
      <c r="B53" s="8">
        <v>1</v>
      </c>
      <c r="C53" s="8">
        <v>7</v>
      </c>
      <c r="D53" s="9">
        <f t="shared" si="1"/>
        <v>7</v>
      </c>
      <c r="E53" s="1">
        <v>7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388</v>
      </c>
      <c r="B54" s="8">
        <v>1</v>
      </c>
      <c r="C54" s="8">
        <v>5</v>
      </c>
      <c r="D54" s="9">
        <f>SUM(C54)/(B54)</f>
        <v>5</v>
      </c>
      <c r="E54" s="1">
        <v>5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390</v>
      </c>
      <c r="B55" s="8">
        <v>1</v>
      </c>
      <c r="C55" s="8">
        <v>2</v>
      </c>
      <c r="D55" s="9">
        <f>SUM(C55)/(B55)</f>
        <v>2</v>
      </c>
      <c r="E55" s="1">
        <v>2</v>
      </c>
      <c r="F55" s="8">
        <v>0</v>
      </c>
      <c r="G55" s="8"/>
      <c r="H55" s="8"/>
      <c r="I55" s="8"/>
      <c r="J55" s="8"/>
      <c r="K55" s="8"/>
    </row>
    <row r="56" spans="1:11" ht="12.75">
      <c r="A56" s="5" t="s">
        <v>8</v>
      </c>
      <c r="B56" s="6">
        <f>SUM(B50:B55)</f>
        <v>8</v>
      </c>
      <c r="C56" s="6">
        <f>SUM(C50:C55)</f>
        <v>55</v>
      </c>
      <c r="D56" s="15">
        <f t="shared" si="1"/>
        <v>6.875</v>
      </c>
      <c r="E56" s="6">
        <v>10</v>
      </c>
      <c r="F56" s="6">
        <f>SUM(F50:F55)</f>
        <v>0</v>
      </c>
      <c r="G56" s="6"/>
      <c r="H56" s="6"/>
      <c r="I56" s="6"/>
      <c r="J56" s="6"/>
      <c r="K56" s="14"/>
    </row>
    <row r="57" spans="1:11" ht="12.75">
      <c r="A57" s="5" t="s">
        <v>104</v>
      </c>
      <c r="B57" s="6">
        <f>C23</f>
        <v>8</v>
      </c>
      <c r="C57" s="6">
        <f>C21</f>
        <v>96</v>
      </c>
      <c r="D57" s="15">
        <f t="shared" si="1"/>
        <v>12</v>
      </c>
      <c r="E57" s="6">
        <v>39</v>
      </c>
      <c r="F57" s="6">
        <v>0</v>
      </c>
      <c r="G57" s="6"/>
      <c r="H57" s="6"/>
      <c r="I57" s="6"/>
      <c r="J57" s="6"/>
      <c r="K57" s="14"/>
    </row>
    <row r="58" spans="1:11" ht="12.75">
      <c r="A58" s="5"/>
      <c r="B58" s="6"/>
      <c r="C58" s="6"/>
      <c r="D58" s="15"/>
      <c r="E58" s="6"/>
      <c r="F58" s="6"/>
      <c r="G58" s="6"/>
      <c r="H58" s="6"/>
      <c r="I58" s="6"/>
      <c r="J58" s="6"/>
      <c r="K58" s="14"/>
    </row>
    <row r="59" spans="1:11" ht="12.75">
      <c r="A59" s="5"/>
      <c r="B59" s="6" t="s">
        <v>42</v>
      </c>
      <c r="C59" s="6" t="s">
        <v>42</v>
      </c>
      <c r="D59" s="6" t="s">
        <v>42</v>
      </c>
      <c r="E59" s="6"/>
      <c r="F59" s="6"/>
      <c r="G59" s="6"/>
      <c r="H59" s="6"/>
      <c r="I59" s="6"/>
      <c r="J59" s="6"/>
      <c r="K59" s="14"/>
    </row>
    <row r="60" spans="1:11" ht="12.75">
      <c r="A60" s="5" t="s">
        <v>50</v>
      </c>
      <c r="B60" s="6" t="s">
        <v>51</v>
      </c>
      <c r="C60" s="6" t="s">
        <v>49</v>
      </c>
      <c r="D60" s="6" t="s">
        <v>97</v>
      </c>
      <c r="E60" s="6" t="s">
        <v>53</v>
      </c>
      <c r="F60" s="6" t="s">
        <v>54</v>
      </c>
      <c r="G60" s="6" t="s">
        <v>55</v>
      </c>
      <c r="H60" s="6" t="s">
        <v>56</v>
      </c>
      <c r="I60" s="6" t="s">
        <v>57</v>
      </c>
      <c r="J60" s="6"/>
      <c r="K60" s="14"/>
    </row>
    <row r="61" spans="1:11" ht="12.75">
      <c r="A61" s="5" t="s">
        <v>8</v>
      </c>
      <c r="B61" s="6"/>
      <c r="C61" s="6"/>
      <c r="D61" s="6"/>
      <c r="E61" s="6"/>
      <c r="F61" s="6"/>
      <c r="G61" s="6"/>
      <c r="H61" s="6"/>
      <c r="I61" s="6">
        <f>SUM(B61*6)+(C61*6)+(D61*6)+(E61)+(F61*2)+(G61*3)+(H61*2)</f>
        <v>0</v>
      </c>
      <c r="J61" s="6"/>
      <c r="K61" s="14"/>
    </row>
    <row r="62" spans="1:11" ht="12.75">
      <c r="A62" s="5" t="s">
        <v>104</v>
      </c>
      <c r="B62" s="6">
        <f>F41</f>
        <v>5</v>
      </c>
      <c r="C62" s="6">
        <f>H47</f>
        <v>0</v>
      </c>
      <c r="D62" s="6">
        <v>0</v>
      </c>
      <c r="E62" s="6">
        <f>B66</f>
        <v>3</v>
      </c>
      <c r="F62" s="6">
        <v>0</v>
      </c>
      <c r="G62" s="6">
        <f>E66</f>
        <v>0</v>
      </c>
      <c r="H62" s="6">
        <v>0</v>
      </c>
      <c r="I62" s="6">
        <f>SUM(B62*6)+(C62*6)+(D62*6)+(E62)+(F62*2)+(G62*3)+(H62*2)</f>
        <v>33</v>
      </c>
      <c r="J62" s="6"/>
      <c r="K62" s="14"/>
    </row>
    <row r="63" spans="1:11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ht="12.75">
      <c r="A64" s="5" t="s">
        <v>58</v>
      </c>
      <c r="B64" s="6" t="s">
        <v>59</v>
      </c>
      <c r="C64" s="6" t="s">
        <v>60</v>
      </c>
      <c r="D64" s="6" t="s">
        <v>46</v>
      </c>
      <c r="E64" s="6" t="s">
        <v>87</v>
      </c>
      <c r="F64" s="6" t="s">
        <v>61</v>
      </c>
      <c r="G64" s="6" t="s">
        <v>46</v>
      </c>
      <c r="H64" s="6" t="s">
        <v>41</v>
      </c>
      <c r="I64" s="6" t="s">
        <v>57</v>
      </c>
      <c r="J64" s="19" t="s">
        <v>74</v>
      </c>
      <c r="K64" s="14"/>
    </row>
    <row r="65" spans="1:11" ht="12.75">
      <c r="A65" s="5" t="s">
        <v>8</v>
      </c>
      <c r="B65" s="6"/>
      <c r="C65" s="6"/>
      <c r="D65" s="17"/>
      <c r="E65" s="6"/>
      <c r="F65" s="6"/>
      <c r="G65" s="17"/>
      <c r="H65" s="6"/>
      <c r="I65" s="6">
        <f>SUM(B65)+(E65*3)</f>
        <v>0</v>
      </c>
      <c r="J65" s="19"/>
      <c r="K65" s="6"/>
    </row>
    <row r="66" spans="1:11" ht="12.75">
      <c r="A66" s="5" t="s">
        <v>104</v>
      </c>
      <c r="B66" s="6">
        <v>3</v>
      </c>
      <c r="C66" s="6">
        <v>4</v>
      </c>
      <c r="D66" s="17">
        <f>SUM(B66/C66)</f>
        <v>0.75</v>
      </c>
      <c r="E66" s="23">
        <v>0</v>
      </c>
      <c r="F66" s="23">
        <v>0</v>
      </c>
      <c r="G66" s="17">
        <v>0</v>
      </c>
      <c r="H66" s="6" t="s">
        <v>95</v>
      </c>
      <c r="I66" s="6">
        <f>SUM(B66)+(E66*3)</f>
        <v>3</v>
      </c>
      <c r="J66" s="19"/>
      <c r="K66" s="6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5" t="s">
        <v>75</v>
      </c>
      <c r="B68" s="6" t="s">
        <v>76</v>
      </c>
      <c r="C68" s="6" t="s">
        <v>40</v>
      </c>
      <c r="D68" s="6" t="s">
        <v>9</v>
      </c>
      <c r="E68" s="6" t="s">
        <v>41</v>
      </c>
      <c r="F68" s="6" t="s">
        <v>42</v>
      </c>
      <c r="G68" s="6"/>
      <c r="H68" s="6"/>
      <c r="I68" s="6"/>
      <c r="J68" s="6"/>
      <c r="K68" s="6"/>
    </row>
    <row r="69" spans="1:11" ht="12.75">
      <c r="A69" s="7" t="s">
        <v>392</v>
      </c>
      <c r="B69" s="8">
        <v>1</v>
      </c>
      <c r="C69" s="8">
        <v>26</v>
      </c>
      <c r="D69" s="9">
        <f aca="true" t="shared" si="2" ref="D69:D74">SUM(C69)/(B69)</f>
        <v>26</v>
      </c>
      <c r="E69" s="1">
        <v>26</v>
      </c>
      <c r="F69" s="8">
        <v>0</v>
      </c>
      <c r="G69" s="8"/>
      <c r="H69" s="8"/>
      <c r="I69" s="8"/>
      <c r="J69" s="8"/>
      <c r="K69" s="8"/>
    </row>
    <row r="70" spans="1:11" ht="12.75">
      <c r="A70" s="7" t="s">
        <v>444</v>
      </c>
      <c r="B70" s="8">
        <v>1</v>
      </c>
      <c r="C70" s="8">
        <v>9</v>
      </c>
      <c r="D70" s="9">
        <f t="shared" si="2"/>
        <v>9</v>
      </c>
      <c r="E70" s="1">
        <v>9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400</v>
      </c>
      <c r="B71" s="8">
        <v>1</v>
      </c>
      <c r="C71" s="8">
        <v>7</v>
      </c>
      <c r="D71" s="9">
        <f t="shared" si="2"/>
        <v>7</v>
      </c>
      <c r="E71" s="1">
        <v>7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388</v>
      </c>
      <c r="B72" s="8">
        <v>1</v>
      </c>
      <c r="C72" s="8">
        <v>2</v>
      </c>
      <c r="D72" s="9">
        <f t="shared" si="2"/>
        <v>2</v>
      </c>
      <c r="E72" s="1">
        <v>2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SUM(B69:B72)</f>
        <v>4</v>
      </c>
      <c r="C73" s="6">
        <f>SUM(C69:C72)</f>
        <v>44</v>
      </c>
      <c r="D73" s="15">
        <f t="shared" si="2"/>
        <v>11</v>
      </c>
      <c r="E73" s="6">
        <v>26</v>
      </c>
      <c r="F73" s="6">
        <f>SUM(F69:F72)</f>
        <v>0</v>
      </c>
      <c r="G73" s="6"/>
      <c r="H73" s="6"/>
      <c r="I73" s="6"/>
      <c r="J73" s="6"/>
      <c r="K73" s="14"/>
    </row>
    <row r="74" spans="1:11" ht="12.75">
      <c r="A74" s="5" t="s">
        <v>104</v>
      </c>
      <c r="B74" s="6">
        <v>1</v>
      </c>
      <c r="C74" s="6">
        <v>17</v>
      </c>
      <c r="D74" s="15">
        <f t="shared" si="2"/>
        <v>17</v>
      </c>
      <c r="E74" s="6">
        <v>17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77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5" t="s">
        <v>401</v>
      </c>
      <c r="B77" s="6"/>
      <c r="C77" s="6"/>
      <c r="D77" s="15"/>
      <c r="E77" s="6"/>
      <c r="F77" s="6"/>
      <c r="G77" s="5"/>
      <c r="H77" s="5"/>
      <c r="I77" s="5"/>
      <c r="J77" s="5"/>
      <c r="K77" s="6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65</v>
      </c>
      <c r="B79" s="6" t="s">
        <v>78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7" t="s">
        <v>410</v>
      </c>
      <c r="B80" s="8">
        <v>1</v>
      </c>
      <c r="C80" s="8">
        <v>0</v>
      </c>
      <c r="D80" s="9">
        <f>SUM(C80)/(B80)</f>
        <v>0</v>
      </c>
      <c r="E80" s="1">
        <v>0</v>
      </c>
      <c r="F80" s="8">
        <v>0</v>
      </c>
      <c r="G80" s="12"/>
      <c r="H80" s="12"/>
      <c r="I80" s="12"/>
      <c r="J80" s="12"/>
      <c r="K80" s="14"/>
    </row>
    <row r="81" spans="1:11" ht="12.75">
      <c r="A81" s="5" t="s">
        <v>8</v>
      </c>
      <c r="B81" s="6">
        <f>SUM(B80:B80)</f>
        <v>1</v>
      </c>
      <c r="C81" s="6">
        <f>SUM(C80:C80)</f>
        <v>0</v>
      </c>
      <c r="D81" s="15">
        <f>SUM(C81)/(B81)</f>
        <v>0</v>
      </c>
      <c r="E81" s="6">
        <v>0</v>
      </c>
      <c r="F81" s="6">
        <f>SUM(F80:F80)</f>
        <v>0</v>
      </c>
      <c r="G81" s="12"/>
      <c r="H81" s="12"/>
      <c r="I81" s="12"/>
      <c r="J81" s="12"/>
      <c r="K81" s="14"/>
    </row>
    <row r="82" spans="1:11" ht="12.75">
      <c r="A82" s="5" t="s">
        <v>104</v>
      </c>
      <c r="B82" s="6">
        <v>1</v>
      </c>
      <c r="C82" s="6">
        <v>0</v>
      </c>
      <c r="D82" s="15">
        <f>SUM(C82)/(B82)</f>
        <v>0</v>
      </c>
      <c r="E82" s="6">
        <v>0</v>
      </c>
      <c r="F82" s="6">
        <v>0</v>
      </c>
      <c r="G82" s="7"/>
      <c r="H82" s="7"/>
      <c r="I82" s="7"/>
      <c r="J82" s="7"/>
      <c r="K82" s="8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</row>
    <row r="84" spans="1:11" ht="12.75">
      <c r="A84" s="5" t="s">
        <v>66</v>
      </c>
      <c r="B84" s="6" t="s">
        <v>79</v>
      </c>
      <c r="C84" s="6" t="s">
        <v>40</v>
      </c>
      <c r="D84" s="6" t="s">
        <v>9</v>
      </c>
      <c r="E84" s="6" t="s">
        <v>41</v>
      </c>
      <c r="F84" s="6"/>
      <c r="G84" s="12"/>
      <c r="H84" s="12"/>
      <c r="I84" s="12"/>
      <c r="J84" s="12"/>
      <c r="K84" s="14"/>
    </row>
    <row r="85" spans="1:11" ht="12.75">
      <c r="A85" s="7" t="s">
        <v>390</v>
      </c>
      <c r="B85" s="8">
        <v>2</v>
      </c>
      <c r="C85" s="8">
        <v>63</v>
      </c>
      <c r="D85" s="9">
        <f>SUM(C85)/(B85)</f>
        <v>31.5</v>
      </c>
      <c r="E85" s="1">
        <v>39</v>
      </c>
      <c r="F85" s="8"/>
      <c r="G85" s="7"/>
      <c r="H85" s="7"/>
      <c r="I85" s="7"/>
      <c r="J85" s="7"/>
      <c r="K85" s="8"/>
    </row>
    <row r="86" spans="1:11" ht="12.75">
      <c r="A86" s="7" t="s">
        <v>98</v>
      </c>
      <c r="B86" s="8">
        <v>1</v>
      </c>
      <c r="C86" s="8">
        <v>0</v>
      </c>
      <c r="D86" s="9"/>
      <c r="E86" s="1"/>
      <c r="F86" s="8"/>
      <c r="G86" s="7"/>
      <c r="H86" s="7"/>
      <c r="I86" s="7"/>
      <c r="J86" s="7"/>
      <c r="K86" s="8"/>
    </row>
    <row r="87" spans="1:11" ht="12.75">
      <c r="A87" s="5" t="s">
        <v>8</v>
      </c>
      <c r="B87" s="6">
        <f>SUM(B85:B86)</f>
        <v>3</v>
      </c>
      <c r="C87" s="6">
        <f>SUM(C85:C86)</f>
        <v>63</v>
      </c>
      <c r="D87" s="15">
        <f>SUM(C87)/(B87)</f>
        <v>21</v>
      </c>
      <c r="E87" s="6">
        <v>39</v>
      </c>
      <c r="F87" s="6"/>
      <c r="G87" s="5"/>
      <c r="H87" s="5"/>
      <c r="I87" s="5"/>
      <c r="J87" s="5"/>
      <c r="K87" s="6"/>
    </row>
    <row r="88" spans="1:11" ht="12.75">
      <c r="A88" s="5" t="s">
        <v>104</v>
      </c>
      <c r="B88" s="6">
        <f>C26</f>
        <v>0</v>
      </c>
      <c r="C88" s="6">
        <f>C27</f>
        <v>0</v>
      </c>
      <c r="D88" s="15"/>
      <c r="E88" s="6"/>
      <c r="F88" s="6"/>
      <c r="G88" s="5"/>
      <c r="H88" s="5"/>
      <c r="I88" s="5"/>
      <c r="J88" s="5"/>
      <c r="K88" s="6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5" t="s">
        <v>82</v>
      </c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7" t="s">
        <v>437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438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439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440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441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8" t="s">
        <v>67</v>
      </c>
      <c r="B97" s="29" t="s">
        <v>6</v>
      </c>
      <c r="C97" s="29" t="s">
        <v>91</v>
      </c>
      <c r="D97" s="29" t="s">
        <v>71</v>
      </c>
      <c r="E97" s="29" t="s">
        <v>70</v>
      </c>
      <c r="F97" s="29" t="s">
        <v>407</v>
      </c>
      <c r="G97" s="29" t="s">
        <v>415</v>
      </c>
      <c r="H97" s="29" t="s">
        <v>416</v>
      </c>
      <c r="I97" s="29" t="s">
        <v>73</v>
      </c>
      <c r="J97" s="29" t="s">
        <v>83</v>
      </c>
      <c r="K97" s="44"/>
    </row>
    <row r="98" spans="1:11" ht="12.75">
      <c r="A98" s="50" t="s">
        <v>389</v>
      </c>
      <c r="B98" s="8">
        <v>5</v>
      </c>
      <c r="C98" s="8">
        <v>3</v>
      </c>
      <c r="D98" s="8">
        <v>0</v>
      </c>
      <c r="E98" s="8">
        <v>0</v>
      </c>
      <c r="F98" s="8">
        <f aca="true" t="shared" si="3" ref="F98:F110">SUM(B98:E98)</f>
        <v>8</v>
      </c>
      <c r="G98" s="8">
        <v>2</v>
      </c>
      <c r="H98" s="8">
        <v>0</v>
      </c>
      <c r="I98" s="8">
        <v>0</v>
      </c>
      <c r="J98" s="8">
        <v>0</v>
      </c>
      <c r="K98" s="1"/>
    </row>
    <row r="99" spans="1:11" ht="12.75">
      <c r="A99" s="50" t="s">
        <v>393</v>
      </c>
      <c r="B99" s="8">
        <v>7</v>
      </c>
      <c r="C99" s="8">
        <v>0</v>
      </c>
      <c r="D99" s="8">
        <v>0</v>
      </c>
      <c r="E99" s="8">
        <v>0</v>
      </c>
      <c r="F99" s="8">
        <f t="shared" si="3"/>
        <v>7</v>
      </c>
      <c r="G99" s="8">
        <v>1</v>
      </c>
      <c r="H99" s="8">
        <v>1</v>
      </c>
      <c r="I99" s="8">
        <v>0</v>
      </c>
      <c r="J99" s="8">
        <v>0</v>
      </c>
      <c r="K99" s="1"/>
    </row>
    <row r="100" spans="1:11" ht="12.75">
      <c r="A100" s="50" t="s">
        <v>410</v>
      </c>
      <c r="B100" s="8">
        <v>6</v>
      </c>
      <c r="C100" s="8">
        <v>1</v>
      </c>
      <c r="D100" s="8">
        <v>0</v>
      </c>
      <c r="E100" s="8">
        <v>0</v>
      </c>
      <c r="F100" s="8">
        <f t="shared" si="3"/>
        <v>7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50" t="s">
        <v>392</v>
      </c>
      <c r="B101" s="8">
        <v>3</v>
      </c>
      <c r="C101" s="8">
        <v>3</v>
      </c>
      <c r="D101" s="8">
        <v>0</v>
      </c>
      <c r="E101" s="8">
        <v>0</v>
      </c>
      <c r="F101" s="8">
        <f t="shared" si="3"/>
        <v>6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50" t="s">
        <v>414</v>
      </c>
      <c r="B102" s="8">
        <v>4</v>
      </c>
      <c r="C102" s="8">
        <v>1</v>
      </c>
      <c r="D102" s="8">
        <v>0</v>
      </c>
      <c r="E102" s="8">
        <v>0</v>
      </c>
      <c r="F102" s="8">
        <f t="shared" si="3"/>
        <v>5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50" t="s">
        <v>408</v>
      </c>
      <c r="B103" s="8">
        <v>2</v>
      </c>
      <c r="C103" s="8">
        <v>1</v>
      </c>
      <c r="D103" s="8">
        <v>0</v>
      </c>
      <c r="E103" s="8">
        <v>0</v>
      </c>
      <c r="F103" s="8">
        <f t="shared" si="3"/>
        <v>3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50" t="s">
        <v>400</v>
      </c>
      <c r="B104" s="8">
        <v>1</v>
      </c>
      <c r="C104" s="8">
        <v>1</v>
      </c>
      <c r="D104" s="8">
        <v>0</v>
      </c>
      <c r="E104" s="8">
        <v>0</v>
      </c>
      <c r="F104" s="8">
        <f t="shared" si="3"/>
        <v>2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50" t="s">
        <v>390</v>
      </c>
      <c r="B105" s="8">
        <v>0</v>
      </c>
      <c r="C105" s="8">
        <v>2</v>
      </c>
      <c r="D105" s="8">
        <v>0</v>
      </c>
      <c r="E105" s="8">
        <v>0</v>
      </c>
      <c r="F105" s="8">
        <f t="shared" si="3"/>
        <v>2</v>
      </c>
      <c r="G105" s="8">
        <v>1</v>
      </c>
      <c r="H105" s="8">
        <v>1</v>
      </c>
      <c r="I105" s="8">
        <v>1</v>
      </c>
      <c r="J105" s="8">
        <v>0</v>
      </c>
      <c r="K105" s="1"/>
    </row>
    <row r="106" spans="1:11" ht="12.75">
      <c r="A106" s="50" t="s">
        <v>446</v>
      </c>
      <c r="B106" s="8">
        <v>1</v>
      </c>
      <c r="C106" s="8">
        <v>0</v>
      </c>
      <c r="D106" s="8">
        <v>0</v>
      </c>
      <c r="E106" s="8">
        <v>0</v>
      </c>
      <c r="F106" s="8">
        <f t="shared" si="3"/>
        <v>1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50" t="s">
        <v>447</v>
      </c>
      <c r="B107" s="8">
        <v>1</v>
      </c>
      <c r="C107" s="8">
        <v>0</v>
      </c>
      <c r="D107" s="8">
        <v>0</v>
      </c>
      <c r="E107" s="8">
        <v>0</v>
      </c>
      <c r="F107" s="8">
        <f t="shared" si="3"/>
        <v>1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50" t="s">
        <v>413</v>
      </c>
      <c r="B108" s="8">
        <v>1</v>
      </c>
      <c r="C108" s="8">
        <v>0</v>
      </c>
      <c r="D108" s="8">
        <v>0</v>
      </c>
      <c r="E108" s="8">
        <v>0</v>
      </c>
      <c r="F108" s="8">
        <f t="shared" si="3"/>
        <v>1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50" t="s">
        <v>448</v>
      </c>
      <c r="B109" s="8">
        <v>1</v>
      </c>
      <c r="C109" s="8">
        <v>0</v>
      </c>
      <c r="D109" s="8">
        <v>0</v>
      </c>
      <c r="E109" s="8">
        <v>0</v>
      </c>
      <c r="F109" s="8">
        <f t="shared" si="3"/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50" t="s">
        <v>449</v>
      </c>
      <c r="B110" s="8">
        <v>0</v>
      </c>
      <c r="C110" s="8">
        <v>1</v>
      </c>
      <c r="D110" s="8">
        <v>0</v>
      </c>
      <c r="E110" s="8">
        <v>0</v>
      </c>
      <c r="F110" s="8">
        <f t="shared" si="3"/>
        <v>1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28" t="s">
        <v>8</v>
      </c>
      <c r="B111" s="29">
        <f aca="true" t="shared" si="4" ref="B111:J111">SUM(B98:B110)</f>
        <v>32</v>
      </c>
      <c r="C111" s="29">
        <f t="shared" si="4"/>
        <v>13</v>
      </c>
      <c r="D111" s="29">
        <f t="shared" si="4"/>
        <v>0</v>
      </c>
      <c r="E111" s="29">
        <f t="shared" si="4"/>
        <v>0</v>
      </c>
      <c r="F111" s="29">
        <f t="shared" si="4"/>
        <v>45</v>
      </c>
      <c r="G111" s="29">
        <f t="shared" si="4"/>
        <v>4</v>
      </c>
      <c r="H111" s="29">
        <f t="shared" si="4"/>
        <v>2</v>
      </c>
      <c r="I111" s="29">
        <f t="shared" si="4"/>
        <v>1</v>
      </c>
      <c r="J111" s="29">
        <f t="shared" si="4"/>
        <v>0</v>
      </c>
      <c r="K111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189</v>
      </c>
      <c r="B1" s="3"/>
      <c r="C1" s="3"/>
      <c r="D1" s="3"/>
      <c r="E1" s="3"/>
      <c r="F1" s="3"/>
      <c r="G1" s="3"/>
      <c r="H1" s="3" t="s">
        <v>471</v>
      </c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127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188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93</v>
      </c>
      <c r="C33" s="48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127</v>
      </c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 t="s">
        <v>127</v>
      </c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 t="s">
        <v>127</v>
      </c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 t="s">
        <v>127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127</v>
      </c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127</v>
      </c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127</v>
      </c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 t="s">
        <v>127</v>
      </c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1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15</v>
      </c>
      <c r="D4" s="1">
        <v>0</v>
      </c>
      <c r="E4" s="1">
        <v>6</v>
      </c>
      <c r="F4" s="1"/>
      <c r="G4" s="1"/>
      <c r="H4" s="1">
        <f>SUM(B4:G4)</f>
        <v>21</v>
      </c>
      <c r="I4" s="24"/>
      <c r="J4" s="1"/>
    </row>
    <row r="5" spans="1:10" ht="12.75">
      <c r="A5" t="s">
        <v>106</v>
      </c>
      <c r="B5" s="1">
        <v>7</v>
      </c>
      <c r="C5" s="1">
        <v>8</v>
      </c>
      <c r="D5" s="1">
        <v>0</v>
      </c>
      <c r="E5" s="1">
        <v>8</v>
      </c>
      <c r="F5" s="1"/>
      <c r="G5" s="1"/>
      <c r="H5" s="1">
        <f>SUM(B5:G5)</f>
        <v>23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107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13</v>
      </c>
      <c r="C8" s="8">
        <f>SUM(C9:C11)</f>
        <v>9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9</v>
      </c>
      <c r="C9" s="8">
        <v>5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3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10</v>
      </c>
      <c r="C12" s="8">
        <v>9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0.5</v>
      </c>
      <c r="C14" s="10">
        <f>SUM(C13/C12)</f>
        <v>0.3333333333333333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4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51</v>
      </c>
      <c r="C18" s="8">
        <f>SUM(C19)+(C24)</f>
        <v>46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41</v>
      </c>
      <c r="C19" s="8">
        <v>33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257</v>
      </c>
      <c r="C20" s="8">
        <v>130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114</v>
      </c>
      <c r="C21" s="8">
        <v>84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371</v>
      </c>
      <c r="C22" s="8">
        <f>SUM(C20)+(C21)</f>
        <v>214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6</v>
      </c>
      <c r="C23" s="8">
        <v>6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10</v>
      </c>
      <c r="C24" s="8">
        <v>13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2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112</v>
      </c>
      <c r="C27" s="8">
        <v>76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37.333333333333336</v>
      </c>
      <c r="C28" s="9">
        <f>SUM(C27/C26)</f>
        <v>25.333333333333332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9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70</v>
      </c>
      <c r="C32" s="8">
        <v>30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467</v>
      </c>
      <c r="C33" s="48" t="s">
        <v>468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392</v>
      </c>
      <c r="B36" s="8">
        <v>16</v>
      </c>
      <c r="C36" s="8">
        <v>82</v>
      </c>
      <c r="D36" s="9">
        <f aca="true" t="shared" si="0" ref="D36:D42">SUM(C36)/(B36)</f>
        <v>5.125</v>
      </c>
      <c r="E36" s="1">
        <v>14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389</v>
      </c>
      <c r="B37" s="8">
        <v>8</v>
      </c>
      <c r="C37" s="8">
        <v>68</v>
      </c>
      <c r="D37" s="9">
        <f t="shared" si="0"/>
        <v>8.5</v>
      </c>
      <c r="E37" s="1" t="s">
        <v>469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394</v>
      </c>
      <c r="B38" s="8">
        <v>6</v>
      </c>
      <c r="C38" s="8">
        <v>64</v>
      </c>
      <c r="D38" s="9">
        <f t="shared" si="0"/>
        <v>10.666666666666666</v>
      </c>
      <c r="E38" s="1">
        <v>51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388</v>
      </c>
      <c r="B39" s="8">
        <v>4</v>
      </c>
      <c r="C39" s="8">
        <v>33</v>
      </c>
      <c r="D39" s="9">
        <f t="shared" si="0"/>
        <v>8.25</v>
      </c>
      <c r="E39" s="1">
        <v>18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390</v>
      </c>
      <c r="B40" s="8">
        <v>7</v>
      </c>
      <c r="C40" s="8">
        <v>10</v>
      </c>
      <c r="D40" s="9">
        <f t="shared" si="0"/>
        <v>1.4285714285714286</v>
      </c>
      <c r="E40" s="1">
        <v>5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41</v>
      </c>
      <c r="C41" s="6">
        <f>SUM(C36:C40)</f>
        <v>257</v>
      </c>
      <c r="D41" s="15">
        <f t="shared" si="0"/>
        <v>6.2682926829268295</v>
      </c>
      <c r="E41" s="6" t="s">
        <v>469</v>
      </c>
      <c r="F41" s="6">
        <f>SUM(F36:F40)</f>
        <v>2</v>
      </c>
      <c r="G41" s="6"/>
      <c r="H41" s="6"/>
      <c r="I41" s="6"/>
      <c r="J41" s="6"/>
      <c r="K41" s="6"/>
    </row>
    <row r="42" spans="1:11" ht="12.75">
      <c r="A42" s="5" t="s">
        <v>106</v>
      </c>
      <c r="B42" s="6">
        <f>C19</f>
        <v>33</v>
      </c>
      <c r="C42" s="6">
        <f>C20</f>
        <v>130</v>
      </c>
      <c r="D42" s="15">
        <f t="shared" si="0"/>
        <v>3.9393939393939394</v>
      </c>
      <c r="E42" s="6">
        <v>23</v>
      </c>
      <c r="F42" s="6">
        <v>2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43</v>
      </c>
      <c r="B44" s="6" t="s">
        <v>44</v>
      </c>
      <c r="C44" s="6" t="s">
        <v>39</v>
      </c>
      <c r="D44" s="6" t="s">
        <v>45</v>
      </c>
      <c r="E44" s="6" t="s">
        <v>46</v>
      </c>
      <c r="F44" s="6" t="s">
        <v>40</v>
      </c>
      <c r="G44" s="6" t="s">
        <v>47</v>
      </c>
      <c r="H44" s="6" t="s">
        <v>42</v>
      </c>
      <c r="I44" s="6" t="s">
        <v>41</v>
      </c>
      <c r="J44" s="6"/>
      <c r="K44" s="6"/>
    </row>
    <row r="45" spans="1:11" ht="12.75">
      <c r="A45" s="7" t="s">
        <v>389</v>
      </c>
      <c r="B45" s="8">
        <v>6</v>
      </c>
      <c r="C45" s="8">
        <v>10</v>
      </c>
      <c r="D45" s="8">
        <v>2</v>
      </c>
      <c r="E45" s="10">
        <f>SUM(B45)/(C45)</f>
        <v>0.6</v>
      </c>
      <c r="F45" s="8">
        <v>114</v>
      </c>
      <c r="G45" s="16">
        <f>SUM(F45)/(C45)</f>
        <v>11.4</v>
      </c>
      <c r="H45" s="8">
        <v>1</v>
      </c>
      <c r="I45" s="1" t="s">
        <v>470</v>
      </c>
      <c r="J45" s="8"/>
      <c r="K45" s="8"/>
    </row>
    <row r="46" spans="1:11" ht="12.75">
      <c r="A46" s="5" t="s">
        <v>8</v>
      </c>
      <c r="B46" s="6">
        <f>SUM(B45:B45)</f>
        <v>6</v>
      </c>
      <c r="C46" s="6">
        <f>SUM(C45:C45)</f>
        <v>10</v>
      </c>
      <c r="D46" s="6">
        <f>SUM(D45:D45)</f>
        <v>2</v>
      </c>
      <c r="E46" s="17">
        <f>SUM(B46)/(C46)</f>
        <v>0.6</v>
      </c>
      <c r="F46" s="6">
        <f>SUM(F45:F45)</f>
        <v>114</v>
      </c>
      <c r="G46" s="18">
        <f>SUM(F46)/(C46)</f>
        <v>11.4</v>
      </c>
      <c r="H46" s="6">
        <f>SUM(H45:H45)</f>
        <v>1</v>
      </c>
      <c r="I46" s="6" t="s">
        <v>470</v>
      </c>
      <c r="J46" s="6"/>
      <c r="K46" s="6"/>
    </row>
    <row r="47" spans="1:11" ht="12.75">
      <c r="A47" s="5" t="s">
        <v>106</v>
      </c>
      <c r="B47" s="6">
        <f>C23</f>
        <v>6</v>
      </c>
      <c r="C47" s="6">
        <f>C24</f>
        <v>13</v>
      </c>
      <c r="D47" s="6">
        <f>C25</f>
        <v>1</v>
      </c>
      <c r="E47" s="17">
        <f>SUM(B47)/(C47)</f>
        <v>0.46153846153846156</v>
      </c>
      <c r="F47" s="6">
        <f>C21</f>
        <v>84</v>
      </c>
      <c r="G47" s="18">
        <f>SUM(F47)/(C47)</f>
        <v>6.461538461538462</v>
      </c>
      <c r="H47" s="6">
        <v>1</v>
      </c>
      <c r="I47" s="6">
        <v>34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48</v>
      </c>
      <c r="B49" s="6" t="s">
        <v>49</v>
      </c>
      <c r="C49" s="6" t="s">
        <v>40</v>
      </c>
      <c r="D49" s="6" t="s">
        <v>9</v>
      </c>
      <c r="E49" s="6" t="s">
        <v>41</v>
      </c>
      <c r="F49" s="6" t="s">
        <v>42</v>
      </c>
      <c r="G49" s="6"/>
      <c r="H49" s="6"/>
      <c r="I49" s="6"/>
      <c r="J49" s="6"/>
      <c r="K49" s="6"/>
    </row>
    <row r="50" spans="1:11" ht="12.75">
      <c r="A50" s="7" t="s">
        <v>392</v>
      </c>
      <c r="B50" s="8">
        <v>4</v>
      </c>
      <c r="C50" s="8">
        <v>95</v>
      </c>
      <c r="D50" s="9">
        <f>SUM(C50)/(B50)</f>
        <v>23.75</v>
      </c>
      <c r="E50" s="1" t="s">
        <v>470</v>
      </c>
      <c r="F50" s="8">
        <v>1</v>
      </c>
      <c r="G50" s="8"/>
      <c r="H50" s="8"/>
      <c r="I50" s="8"/>
      <c r="J50" s="8"/>
      <c r="K50" s="8"/>
    </row>
    <row r="51" spans="1:11" ht="12.75">
      <c r="A51" t="s">
        <v>410</v>
      </c>
      <c r="B51" s="8">
        <v>2</v>
      </c>
      <c r="C51" s="8">
        <v>19</v>
      </c>
      <c r="D51" s="9">
        <f>SUM(C51)/(B51)</f>
        <v>9.5</v>
      </c>
      <c r="E51" s="1">
        <v>10</v>
      </c>
      <c r="F51" s="8">
        <v>0</v>
      </c>
      <c r="G51" s="8"/>
      <c r="H51" s="8"/>
      <c r="I51" s="8"/>
      <c r="J51" s="8"/>
      <c r="K51" s="8"/>
    </row>
    <row r="52" spans="1:11" ht="12.75">
      <c r="A52" s="5" t="s">
        <v>8</v>
      </c>
      <c r="B52" s="6">
        <f>SUM(B50:B51)</f>
        <v>6</v>
      </c>
      <c r="C52" s="6">
        <f>SUM(C50:C51)</f>
        <v>114</v>
      </c>
      <c r="D52" s="15">
        <f>SUM(C52)/(B52)</f>
        <v>19</v>
      </c>
      <c r="E52" s="6" t="s">
        <v>470</v>
      </c>
      <c r="F52" s="6">
        <f>SUM(F50:F51)</f>
        <v>1</v>
      </c>
      <c r="G52" s="6"/>
      <c r="H52" s="6"/>
      <c r="I52" s="6"/>
      <c r="J52" s="6"/>
      <c r="K52" s="14"/>
    </row>
    <row r="53" spans="1:11" ht="12.75">
      <c r="A53" s="5" t="s">
        <v>106</v>
      </c>
      <c r="B53" s="6">
        <f>C23</f>
        <v>6</v>
      </c>
      <c r="C53" s="6">
        <f>C21</f>
        <v>84</v>
      </c>
      <c r="D53" s="15">
        <f>SUM(C53)/(B53)</f>
        <v>14</v>
      </c>
      <c r="E53" s="6">
        <v>34</v>
      </c>
      <c r="F53" s="6">
        <v>1</v>
      </c>
      <c r="G53" s="6"/>
      <c r="H53" s="6"/>
      <c r="I53" s="6"/>
      <c r="J53" s="6"/>
      <c r="K53" s="14"/>
    </row>
    <row r="54" spans="1:11" ht="12.75">
      <c r="A54" s="5"/>
      <c r="B54" s="6"/>
      <c r="C54" s="6"/>
      <c r="D54" s="15"/>
      <c r="E54" s="6"/>
      <c r="F54" s="6"/>
      <c r="G54" s="6"/>
      <c r="H54" s="6"/>
      <c r="I54" s="6"/>
      <c r="J54" s="6"/>
      <c r="K54" s="14"/>
    </row>
    <row r="55" spans="1:11" ht="12.75">
      <c r="A55" s="5"/>
      <c r="B55" s="6" t="s">
        <v>42</v>
      </c>
      <c r="C55" s="6" t="s">
        <v>42</v>
      </c>
      <c r="D55" s="6" t="s">
        <v>42</v>
      </c>
      <c r="E55" s="6"/>
      <c r="F55" s="6"/>
      <c r="G55" s="6"/>
      <c r="H55" s="6"/>
      <c r="I55" s="6"/>
      <c r="J55" s="6"/>
      <c r="K55" s="14"/>
    </row>
    <row r="56" spans="1:11" ht="12.75">
      <c r="A56" s="5" t="s">
        <v>50</v>
      </c>
      <c r="B56" s="6" t="s">
        <v>51</v>
      </c>
      <c r="C56" s="6" t="s">
        <v>49</v>
      </c>
      <c r="D56" s="6" t="s">
        <v>97</v>
      </c>
      <c r="E56" s="6" t="s">
        <v>53</v>
      </c>
      <c r="F56" s="6" t="s">
        <v>54</v>
      </c>
      <c r="G56" s="6" t="s">
        <v>55</v>
      </c>
      <c r="H56" s="6" t="s">
        <v>56</v>
      </c>
      <c r="I56" s="6" t="s">
        <v>57</v>
      </c>
      <c r="J56" s="6"/>
      <c r="K56" s="14"/>
    </row>
    <row r="57" spans="1:11" ht="12.75">
      <c r="A57" s="7" t="s">
        <v>392</v>
      </c>
      <c r="B57" s="8">
        <v>1</v>
      </c>
      <c r="C57" s="8">
        <v>1</v>
      </c>
      <c r="D57" s="8">
        <v>0</v>
      </c>
      <c r="E57" s="8">
        <v>0</v>
      </c>
      <c r="F57" s="8">
        <v>1</v>
      </c>
      <c r="G57" s="8">
        <v>0</v>
      </c>
      <c r="H57" s="8">
        <v>0</v>
      </c>
      <c r="I57" s="8">
        <f>SUM(B57*6)+(C57*6)+(D57*6)+(E57)+(F57*2)+(G57*3)+(H57*2)</f>
        <v>14</v>
      </c>
      <c r="J57" s="8"/>
      <c r="K57" s="8"/>
    </row>
    <row r="58" spans="1:11" ht="12.75">
      <c r="A58" s="7" t="s">
        <v>389</v>
      </c>
      <c r="B58" s="8">
        <v>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f>SUM(B58*6)+(C58*6)+(D58*6)+(E58)+(F58*2)+(G58*3)+(H58*2)</f>
        <v>6</v>
      </c>
      <c r="J58" s="8"/>
      <c r="K58" s="8"/>
    </row>
    <row r="59" spans="1:11" ht="12.75">
      <c r="A59" s="7" t="s">
        <v>397</v>
      </c>
      <c r="B59" s="8">
        <v>0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f>SUM(B59*6)+(C59*6)+(D59*6)+(E59)+(F59*2)+(G59*3)+(H59*2)</f>
        <v>1</v>
      </c>
      <c r="J59" s="8"/>
      <c r="K59" s="8"/>
    </row>
    <row r="60" spans="1:11" ht="12.75">
      <c r="A60" s="5" t="s">
        <v>8</v>
      </c>
      <c r="B60" s="6">
        <f aca="true" t="shared" si="1" ref="B60:H60">SUM(B57:B59)</f>
        <v>2</v>
      </c>
      <c r="C60" s="6">
        <f t="shared" si="1"/>
        <v>1</v>
      </c>
      <c r="D60" s="6">
        <f t="shared" si="1"/>
        <v>0</v>
      </c>
      <c r="E60" s="6">
        <f t="shared" si="1"/>
        <v>1</v>
      </c>
      <c r="F60" s="6">
        <f t="shared" si="1"/>
        <v>1</v>
      </c>
      <c r="G60" s="6">
        <f t="shared" si="1"/>
        <v>0</v>
      </c>
      <c r="H60" s="6">
        <f t="shared" si="1"/>
        <v>0</v>
      </c>
      <c r="I60" s="6">
        <f>SUM(B60*6)+(C60*6)+(D60*6)+(E60)+(F60*2)+(G60*3)+(H60*2)</f>
        <v>21</v>
      </c>
      <c r="J60" s="6"/>
      <c r="K60" s="14"/>
    </row>
    <row r="61" spans="1:11" ht="12.75">
      <c r="A61" s="5" t="s">
        <v>106</v>
      </c>
      <c r="B61" s="6">
        <f>F42</f>
        <v>2</v>
      </c>
      <c r="C61" s="6">
        <f>H47</f>
        <v>1</v>
      </c>
      <c r="D61" s="6">
        <v>0</v>
      </c>
      <c r="E61" s="6">
        <f>B66</f>
        <v>1</v>
      </c>
      <c r="F61" s="6">
        <v>2</v>
      </c>
      <c r="G61" s="6">
        <f>E66</f>
        <v>0</v>
      </c>
      <c r="H61" s="6">
        <v>0</v>
      </c>
      <c r="I61" s="6">
        <f>SUM(B61*6)+(C61*6)+(D61*6)+(E61)+(F61*2)+(G61*3)+(H61*2)</f>
        <v>23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58</v>
      </c>
      <c r="B63" s="6" t="s">
        <v>59</v>
      </c>
      <c r="C63" s="6" t="s">
        <v>60</v>
      </c>
      <c r="D63" s="6" t="s">
        <v>46</v>
      </c>
      <c r="E63" s="6" t="s">
        <v>87</v>
      </c>
      <c r="F63" s="6" t="s">
        <v>61</v>
      </c>
      <c r="G63" s="6" t="s">
        <v>46</v>
      </c>
      <c r="H63" s="6" t="s">
        <v>41</v>
      </c>
      <c r="I63" s="6" t="s">
        <v>57</v>
      </c>
      <c r="J63" s="19" t="s">
        <v>74</v>
      </c>
      <c r="K63" s="14"/>
    </row>
    <row r="64" spans="1:11" ht="12.75">
      <c r="A64" s="7" t="s">
        <v>397</v>
      </c>
      <c r="B64" s="8">
        <v>1</v>
      </c>
      <c r="C64" s="8">
        <v>1</v>
      </c>
      <c r="D64" s="10">
        <f>SUM(B64/C64)</f>
        <v>1</v>
      </c>
      <c r="E64" s="20">
        <v>0</v>
      </c>
      <c r="F64" s="20">
        <v>0</v>
      </c>
      <c r="G64" s="17">
        <v>0</v>
      </c>
      <c r="H64" s="1" t="s">
        <v>95</v>
      </c>
      <c r="I64" s="8">
        <f>SUM(B64)+(E64*3)</f>
        <v>1</v>
      </c>
      <c r="J64" s="22"/>
      <c r="K64" s="8"/>
    </row>
    <row r="65" spans="1:11" ht="12.75">
      <c r="A65" s="5" t="s">
        <v>8</v>
      </c>
      <c r="B65" s="6">
        <f>SUM(B64:B64)</f>
        <v>1</v>
      </c>
      <c r="C65" s="6">
        <f>SUM(C64:C64)</f>
        <v>1</v>
      </c>
      <c r="D65" s="17">
        <f>SUM(B65/C65)</f>
        <v>1</v>
      </c>
      <c r="E65" s="6">
        <f>SUM(E64:E64)</f>
        <v>0</v>
      </c>
      <c r="F65" s="6">
        <f>SUM(F64:F64)</f>
        <v>0</v>
      </c>
      <c r="G65" s="17">
        <v>0</v>
      </c>
      <c r="H65" s="6" t="s">
        <v>95</v>
      </c>
      <c r="I65" s="6">
        <f>SUM(B65)+(E65*3)</f>
        <v>1</v>
      </c>
      <c r="J65" s="19"/>
      <c r="K65" s="6"/>
    </row>
    <row r="66" spans="1:11" ht="12.75">
      <c r="A66" s="5" t="s">
        <v>106</v>
      </c>
      <c r="B66" s="6">
        <v>1</v>
      </c>
      <c r="C66" s="6">
        <v>1</v>
      </c>
      <c r="D66" s="17">
        <f>SUM(B66/C66)</f>
        <v>1</v>
      </c>
      <c r="E66" s="23">
        <v>0</v>
      </c>
      <c r="F66" s="23">
        <v>0</v>
      </c>
      <c r="G66" s="17">
        <v>0</v>
      </c>
      <c r="H66" s="6" t="s">
        <v>95</v>
      </c>
      <c r="I66" s="6">
        <f>SUM(B66)+(E66*3)</f>
        <v>1</v>
      </c>
      <c r="J66" s="19"/>
      <c r="K66" s="6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5" t="s">
        <v>75</v>
      </c>
      <c r="B68" s="6" t="s">
        <v>76</v>
      </c>
      <c r="C68" s="6" t="s">
        <v>40</v>
      </c>
      <c r="D68" s="6" t="s">
        <v>9</v>
      </c>
      <c r="E68" s="6" t="s">
        <v>41</v>
      </c>
      <c r="F68" s="6" t="s">
        <v>42</v>
      </c>
      <c r="G68" s="6"/>
      <c r="H68" s="6"/>
      <c r="I68" s="6"/>
      <c r="J68" s="6"/>
      <c r="K68" s="6"/>
    </row>
    <row r="69" spans="1:11" ht="12.75">
      <c r="A69" s="7" t="s">
        <v>400</v>
      </c>
      <c r="B69" s="8">
        <v>2</v>
      </c>
      <c r="C69" s="8">
        <v>40</v>
      </c>
      <c r="D69" s="9">
        <f>SUM(C69)/(B69)</f>
        <v>20</v>
      </c>
      <c r="E69" s="1">
        <v>22</v>
      </c>
      <c r="F69" s="8">
        <v>0</v>
      </c>
      <c r="G69" s="8"/>
      <c r="H69" s="8"/>
      <c r="I69" s="8"/>
      <c r="J69" s="8"/>
      <c r="K69" s="8"/>
    </row>
    <row r="70" spans="1:11" ht="12.75">
      <c r="A70" s="5" t="s">
        <v>8</v>
      </c>
      <c r="B70" s="6">
        <f>SUM(B69:B69)</f>
        <v>2</v>
      </c>
      <c r="C70" s="6">
        <f>SUM(C69:C69)</f>
        <v>40</v>
      </c>
      <c r="D70" s="15">
        <f>SUM(C70)/(B70)</f>
        <v>20</v>
      </c>
      <c r="E70" s="6">
        <v>22</v>
      </c>
      <c r="F70" s="6">
        <f>SUM(F69:F69)</f>
        <v>0</v>
      </c>
      <c r="G70" s="6"/>
      <c r="H70" s="6"/>
      <c r="I70" s="6"/>
      <c r="J70" s="6"/>
      <c r="K70" s="14"/>
    </row>
    <row r="71" spans="1:11" ht="12.75">
      <c r="A71" s="5" t="s">
        <v>106</v>
      </c>
      <c r="B71" s="6">
        <v>3</v>
      </c>
      <c r="C71" s="6">
        <v>50</v>
      </c>
      <c r="D71" s="15">
        <f>SUM(C71)/(B71)</f>
        <v>16.666666666666668</v>
      </c>
      <c r="E71" s="6">
        <v>20</v>
      </c>
      <c r="F71" s="6">
        <v>0</v>
      </c>
      <c r="G71" s="6"/>
      <c r="H71" s="6"/>
      <c r="I71" s="6"/>
      <c r="J71" s="6"/>
      <c r="K71" s="14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4"/>
    </row>
    <row r="73" spans="1:11" ht="12.75">
      <c r="A73" s="5" t="s">
        <v>64</v>
      </c>
      <c r="B73" s="6" t="s">
        <v>77</v>
      </c>
      <c r="C73" s="6" t="s">
        <v>40</v>
      </c>
      <c r="D73" s="6" t="s">
        <v>9</v>
      </c>
      <c r="E73" s="6" t="s">
        <v>41</v>
      </c>
      <c r="F73" s="6" t="s">
        <v>42</v>
      </c>
      <c r="G73" s="12"/>
      <c r="H73" s="12"/>
      <c r="I73" s="12"/>
      <c r="J73" s="12"/>
      <c r="K73" s="14"/>
    </row>
    <row r="74" spans="1:11" ht="12.75">
      <c r="A74" s="5" t="s">
        <v>401</v>
      </c>
      <c r="B74" s="6"/>
      <c r="C74" s="6"/>
      <c r="D74" s="15"/>
      <c r="E74" s="6"/>
      <c r="F74" s="6"/>
      <c r="G74" s="5"/>
      <c r="H74" s="5"/>
      <c r="I74" s="5"/>
      <c r="J74" s="5"/>
      <c r="K74" s="6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65</v>
      </c>
      <c r="B76" s="6" t="s">
        <v>78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7" t="s">
        <v>393</v>
      </c>
      <c r="B77" s="8">
        <v>1</v>
      </c>
      <c r="C77" s="8">
        <v>0</v>
      </c>
      <c r="D77" s="9">
        <f>SUM(C77)/(B77)</f>
        <v>0</v>
      </c>
      <c r="E77" s="1">
        <v>0</v>
      </c>
      <c r="F77" s="8">
        <v>0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f>SUM(B77:B77)</f>
        <v>1</v>
      </c>
      <c r="C78" s="6">
        <f>SUM(C77:C77)</f>
        <v>0</v>
      </c>
      <c r="D78" s="15">
        <f>SUM(C78)/(B78)</f>
        <v>0</v>
      </c>
      <c r="E78" s="6">
        <v>0</v>
      </c>
      <c r="F78" s="6">
        <f>SUM(F77:F77)</f>
        <v>0</v>
      </c>
      <c r="G78" s="12"/>
      <c r="H78" s="12"/>
      <c r="I78" s="12"/>
      <c r="J78" s="12"/>
      <c r="K78" s="14"/>
    </row>
    <row r="79" spans="1:11" ht="12.75">
      <c r="A79" s="5" t="s">
        <v>106</v>
      </c>
      <c r="B79" s="6">
        <v>2</v>
      </c>
      <c r="C79" s="6">
        <v>59</v>
      </c>
      <c r="D79" s="15">
        <f>SUM(C79)/(B79)</f>
        <v>29.5</v>
      </c>
      <c r="E79" s="6">
        <v>59</v>
      </c>
      <c r="F79" s="6">
        <v>59</v>
      </c>
      <c r="G79" s="7"/>
      <c r="H79" s="7"/>
      <c r="I79" s="7"/>
      <c r="J79" s="7"/>
      <c r="K79" s="8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66</v>
      </c>
      <c r="B81" s="6" t="s">
        <v>79</v>
      </c>
      <c r="C81" s="6" t="s">
        <v>40</v>
      </c>
      <c r="D81" s="6" t="s">
        <v>9</v>
      </c>
      <c r="E81" s="6" t="s">
        <v>41</v>
      </c>
      <c r="F81" s="6"/>
      <c r="G81" s="12"/>
      <c r="H81" s="12"/>
      <c r="I81" s="12"/>
      <c r="J81" s="12"/>
      <c r="K81" s="14"/>
    </row>
    <row r="82" spans="1:11" ht="12.75">
      <c r="A82" s="7" t="s">
        <v>390</v>
      </c>
      <c r="B82" s="8">
        <v>3</v>
      </c>
      <c r="C82" s="8">
        <v>112</v>
      </c>
      <c r="D82" s="9">
        <f>SUM(C82)/(B82)</f>
        <v>37.333333333333336</v>
      </c>
      <c r="E82" s="1">
        <v>47</v>
      </c>
      <c r="F82" s="8"/>
      <c r="G82" s="7"/>
      <c r="H82" s="7"/>
      <c r="I82" s="7"/>
      <c r="J82" s="7"/>
      <c r="K82" s="8"/>
    </row>
    <row r="83" spans="1:11" ht="12.75">
      <c r="A83" s="5" t="s">
        <v>8</v>
      </c>
      <c r="B83" s="6">
        <f>SUM(B82:B82)</f>
        <v>3</v>
      </c>
      <c r="C83" s="6">
        <f>SUM(C82:C82)</f>
        <v>112</v>
      </c>
      <c r="D83" s="15">
        <f>SUM(C83)/(B83)</f>
        <v>37.333333333333336</v>
      </c>
      <c r="E83" s="6">
        <v>47</v>
      </c>
      <c r="F83" s="6"/>
      <c r="G83" s="5"/>
      <c r="H83" s="5"/>
      <c r="I83" s="5"/>
      <c r="J83" s="5"/>
      <c r="K83" s="6"/>
    </row>
    <row r="84" spans="1:11" ht="12.75">
      <c r="A84" s="5" t="s">
        <v>106</v>
      </c>
      <c r="B84" s="6">
        <f>C26</f>
        <v>3</v>
      </c>
      <c r="C84" s="6">
        <f>C27</f>
        <v>76</v>
      </c>
      <c r="D84" s="15">
        <f>SUM(C84)/(B84)</f>
        <v>25.333333333333332</v>
      </c>
      <c r="E84" s="6">
        <v>29</v>
      </c>
      <c r="F84" s="6"/>
      <c r="G84" s="5"/>
      <c r="H84" s="5"/>
      <c r="I84" s="5"/>
      <c r="J84" s="5"/>
      <c r="K84" s="6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6"/>
    </row>
    <row r="86" spans="1:11" ht="12.75">
      <c r="A86" s="5" t="s">
        <v>82</v>
      </c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s="7" customFormat="1" ht="12.75">
      <c r="A87" s="90" t="s">
        <v>461</v>
      </c>
      <c r="K87" s="8"/>
    </row>
    <row r="88" spans="1:11" s="7" customFormat="1" ht="12.75">
      <c r="A88" s="90" t="s">
        <v>462</v>
      </c>
      <c r="K88" s="8"/>
    </row>
    <row r="89" spans="1:11" s="7" customFormat="1" ht="12.75">
      <c r="A89" s="90" t="s">
        <v>463</v>
      </c>
      <c r="K89" s="8"/>
    </row>
    <row r="90" spans="1:11" s="7" customFormat="1" ht="12.75">
      <c r="A90" s="90" t="s">
        <v>464</v>
      </c>
      <c r="K90" s="8"/>
    </row>
    <row r="91" spans="1:11" s="7" customFormat="1" ht="12.75">
      <c r="A91" s="90" t="s">
        <v>465</v>
      </c>
      <c r="K91" s="8"/>
    </row>
    <row r="92" spans="1:11" s="7" customFormat="1" ht="12.75">
      <c r="A92" s="90" t="s">
        <v>466</v>
      </c>
      <c r="K92" s="8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28" t="s">
        <v>67</v>
      </c>
      <c r="B94" s="29" t="s">
        <v>6</v>
      </c>
      <c r="C94" s="29" t="s">
        <v>91</v>
      </c>
      <c r="D94" s="29" t="s">
        <v>71</v>
      </c>
      <c r="E94" s="29" t="s">
        <v>70</v>
      </c>
      <c r="F94" s="29" t="s">
        <v>407</v>
      </c>
      <c r="G94" s="29" t="s">
        <v>415</v>
      </c>
      <c r="H94" s="29" t="s">
        <v>416</v>
      </c>
      <c r="I94" s="29" t="s">
        <v>73</v>
      </c>
      <c r="J94" s="29" t="s">
        <v>83</v>
      </c>
      <c r="K94" s="44"/>
    </row>
    <row r="95" spans="1:11" ht="12.75">
      <c r="A95" s="50" t="s">
        <v>389</v>
      </c>
      <c r="B95" s="8">
        <v>5</v>
      </c>
      <c r="C95" s="8">
        <v>6</v>
      </c>
      <c r="D95" s="8">
        <v>0</v>
      </c>
      <c r="E95" s="8">
        <v>0</v>
      </c>
      <c r="F95" s="8">
        <f aca="true" t="shared" si="2" ref="F95:F110">SUM(B95:E95)</f>
        <v>11</v>
      </c>
      <c r="G95" s="8">
        <v>0</v>
      </c>
      <c r="H95" s="8">
        <v>0</v>
      </c>
      <c r="I95" s="8">
        <v>0</v>
      </c>
      <c r="J95" s="8">
        <v>0</v>
      </c>
      <c r="K95" s="1"/>
    </row>
    <row r="96" spans="1:11" ht="12.75">
      <c r="A96" s="50" t="s">
        <v>408</v>
      </c>
      <c r="B96" s="8">
        <v>4</v>
      </c>
      <c r="C96" s="8">
        <v>5</v>
      </c>
      <c r="D96" s="8">
        <v>1</v>
      </c>
      <c r="E96" s="8">
        <v>0</v>
      </c>
      <c r="F96" s="8">
        <f t="shared" si="2"/>
        <v>10</v>
      </c>
      <c r="G96" s="8">
        <v>0</v>
      </c>
      <c r="H96" s="8">
        <v>0</v>
      </c>
      <c r="I96" s="8">
        <v>0</v>
      </c>
      <c r="J96" s="8">
        <v>0</v>
      </c>
      <c r="K96" s="1"/>
    </row>
    <row r="97" spans="1:11" ht="12.75">
      <c r="A97" s="50" t="s">
        <v>392</v>
      </c>
      <c r="B97" s="8">
        <v>4</v>
      </c>
      <c r="C97" s="8">
        <v>5</v>
      </c>
      <c r="D97" s="8">
        <v>0</v>
      </c>
      <c r="E97" s="8">
        <v>0</v>
      </c>
      <c r="F97" s="8">
        <f t="shared" si="2"/>
        <v>9</v>
      </c>
      <c r="G97" s="8">
        <v>0</v>
      </c>
      <c r="H97" s="8">
        <v>0</v>
      </c>
      <c r="I97" s="8">
        <v>0</v>
      </c>
      <c r="J97" s="8">
        <v>0</v>
      </c>
      <c r="K97" s="1"/>
    </row>
    <row r="98" spans="1:11" ht="12.75">
      <c r="A98" s="50" t="s">
        <v>412</v>
      </c>
      <c r="B98" s="8">
        <v>1</v>
      </c>
      <c r="C98" s="8">
        <v>6</v>
      </c>
      <c r="D98" s="8">
        <v>0</v>
      </c>
      <c r="E98" s="8">
        <v>0</v>
      </c>
      <c r="F98" s="8">
        <f t="shared" si="2"/>
        <v>7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50" t="s">
        <v>410</v>
      </c>
      <c r="B99" s="8">
        <v>4</v>
      </c>
      <c r="C99" s="8">
        <v>2</v>
      </c>
      <c r="D99" s="8">
        <v>0</v>
      </c>
      <c r="E99" s="8">
        <v>0</v>
      </c>
      <c r="F99" s="8">
        <f t="shared" si="2"/>
        <v>6</v>
      </c>
      <c r="G99" s="8">
        <v>0</v>
      </c>
      <c r="H99" s="8">
        <v>1</v>
      </c>
      <c r="I99" s="8">
        <v>0</v>
      </c>
      <c r="J99" s="8">
        <v>0</v>
      </c>
      <c r="K99" s="1"/>
    </row>
    <row r="100" spans="1:11" ht="12.75">
      <c r="A100" s="50" t="s">
        <v>390</v>
      </c>
      <c r="B100" s="8">
        <v>2</v>
      </c>
      <c r="C100" s="8">
        <v>1</v>
      </c>
      <c r="D100" s="8">
        <v>1</v>
      </c>
      <c r="E100" s="8">
        <v>0</v>
      </c>
      <c r="F100" s="8">
        <f t="shared" si="2"/>
        <v>4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50" t="s">
        <v>393</v>
      </c>
      <c r="B101" s="8">
        <v>0</v>
      </c>
      <c r="C101" s="8">
        <v>3</v>
      </c>
      <c r="D101" s="8">
        <v>0</v>
      </c>
      <c r="E101" s="8">
        <v>0</v>
      </c>
      <c r="F101" s="8">
        <f t="shared" si="2"/>
        <v>3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50" t="s">
        <v>394</v>
      </c>
      <c r="B102" s="8">
        <v>1</v>
      </c>
      <c r="C102" s="8">
        <v>2</v>
      </c>
      <c r="D102" s="8">
        <v>0</v>
      </c>
      <c r="E102" s="8">
        <v>0</v>
      </c>
      <c r="F102" s="8">
        <f t="shared" si="2"/>
        <v>3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50" t="s">
        <v>473</v>
      </c>
      <c r="B103" s="8">
        <v>1</v>
      </c>
      <c r="C103" s="8">
        <v>2</v>
      </c>
      <c r="D103" s="8">
        <v>0</v>
      </c>
      <c r="E103" s="8">
        <v>0</v>
      </c>
      <c r="F103" s="8">
        <f t="shared" si="2"/>
        <v>3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50" t="s">
        <v>429</v>
      </c>
      <c r="B104" s="8">
        <v>1</v>
      </c>
      <c r="C104" s="8">
        <v>1</v>
      </c>
      <c r="D104" s="8">
        <v>0</v>
      </c>
      <c r="E104" s="8">
        <v>0</v>
      </c>
      <c r="F104" s="8">
        <f t="shared" si="2"/>
        <v>2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50" t="s">
        <v>409</v>
      </c>
      <c r="B105" s="8">
        <v>1</v>
      </c>
      <c r="C105" s="8">
        <v>1</v>
      </c>
      <c r="D105" s="8">
        <v>0</v>
      </c>
      <c r="E105" s="8">
        <v>0</v>
      </c>
      <c r="F105" s="8">
        <f t="shared" si="2"/>
        <v>2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50" t="s">
        <v>413</v>
      </c>
      <c r="B106" s="8">
        <v>1</v>
      </c>
      <c r="C106" s="8">
        <v>1</v>
      </c>
      <c r="D106" s="8">
        <v>0</v>
      </c>
      <c r="E106" s="8">
        <v>0</v>
      </c>
      <c r="F106" s="8">
        <f t="shared" si="2"/>
        <v>2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50" t="s">
        <v>397</v>
      </c>
      <c r="B107" s="8">
        <v>0</v>
      </c>
      <c r="C107" s="8">
        <v>1</v>
      </c>
      <c r="D107" s="8">
        <v>0</v>
      </c>
      <c r="E107" s="8">
        <v>0</v>
      </c>
      <c r="F107" s="8">
        <f t="shared" si="2"/>
        <v>1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50" t="s">
        <v>400</v>
      </c>
      <c r="B108" s="8">
        <v>1</v>
      </c>
      <c r="C108" s="8">
        <v>0</v>
      </c>
      <c r="D108" s="8">
        <v>0</v>
      </c>
      <c r="E108" s="8">
        <v>0</v>
      </c>
      <c r="F108" s="8">
        <f t="shared" si="2"/>
        <v>1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50" t="s">
        <v>446</v>
      </c>
      <c r="B109" s="8">
        <v>1</v>
      </c>
      <c r="C109" s="8">
        <v>0</v>
      </c>
      <c r="D109" s="8">
        <v>0</v>
      </c>
      <c r="E109" s="8">
        <v>0</v>
      </c>
      <c r="F109" s="8">
        <f t="shared" si="2"/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50" t="s">
        <v>444</v>
      </c>
      <c r="B110" s="8">
        <v>1</v>
      </c>
      <c r="C110" s="8">
        <v>0</v>
      </c>
      <c r="D110" s="8">
        <v>0</v>
      </c>
      <c r="E110" s="8">
        <v>0</v>
      </c>
      <c r="F110" s="8">
        <f t="shared" si="2"/>
        <v>1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28" t="s">
        <v>8</v>
      </c>
      <c r="B111" s="29">
        <f aca="true" t="shared" si="3" ref="B111:J111">SUM(B95:B110)</f>
        <v>28</v>
      </c>
      <c r="C111" s="29">
        <f t="shared" si="3"/>
        <v>36</v>
      </c>
      <c r="D111" s="29">
        <f t="shared" si="3"/>
        <v>2</v>
      </c>
      <c r="E111" s="29">
        <f t="shared" si="3"/>
        <v>0</v>
      </c>
      <c r="F111" s="29">
        <f t="shared" si="3"/>
        <v>66</v>
      </c>
      <c r="G111" s="29">
        <f t="shared" si="3"/>
        <v>0</v>
      </c>
      <c r="H111" s="29">
        <f t="shared" si="3"/>
        <v>1</v>
      </c>
      <c r="I111" s="29">
        <f t="shared" si="3"/>
        <v>0</v>
      </c>
      <c r="J111" s="29">
        <f t="shared" si="3"/>
        <v>0</v>
      </c>
      <c r="K111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21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108</v>
      </c>
      <c r="B4" s="1">
        <v>7</v>
      </c>
      <c r="C4" s="1">
        <v>7</v>
      </c>
      <c r="D4" s="1">
        <v>0</v>
      </c>
      <c r="E4" s="1">
        <v>0</v>
      </c>
      <c r="F4" s="1"/>
      <c r="G4" s="1"/>
      <c r="H4" s="1">
        <f>SUM(B4:G4)</f>
        <v>14</v>
      </c>
      <c r="I4" s="24"/>
      <c r="J4" s="1"/>
    </row>
    <row r="5" spans="1:10" ht="12.75">
      <c r="A5" t="s">
        <v>10</v>
      </c>
      <c r="B5" s="1">
        <v>14</v>
      </c>
      <c r="C5" s="1">
        <v>0</v>
      </c>
      <c r="D5" s="1">
        <v>3</v>
      </c>
      <c r="E5" s="1">
        <v>7</v>
      </c>
      <c r="F5" s="1"/>
      <c r="G5" s="1"/>
      <c r="H5" s="1">
        <f>SUM(B5:G5)</f>
        <v>24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109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14</v>
      </c>
      <c r="C8" s="8">
        <f>SUM(C9:C11)</f>
        <v>12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12</v>
      </c>
      <c r="C9" s="8">
        <v>4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11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6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0.45454545454545453</v>
      </c>
      <c r="C14" s="10">
        <f>SUM(C13/C12)</f>
        <v>0.5454545454545454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1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53</v>
      </c>
      <c r="C18" s="8">
        <f>SUM(C19)+(C24)</f>
        <v>48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50</v>
      </c>
      <c r="C19" s="8">
        <v>19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226</v>
      </c>
      <c r="C20" s="8">
        <v>84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24</v>
      </c>
      <c r="C21" s="8">
        <v>219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250</v>
      </c>
      <c r="C22" s="8">
        <f>SUM(C20)+(C21)</f>
        <v>303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3</v>
      </c>
      <c r="C23" s="8">
        <v>16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3</v>
      </c>
      <c r="C24" s="8">
        <v>29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4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114</v>
      </c>
      <c r="C27" s="8">
        <v>97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28.5</v>
      </c>
      <c r="C28" s="9">
        <f>SUM(C27/C26)</f>
        <v>32.333333333333336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10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85</v>
      </c>
      <c r="C32" s="8">
        <v>30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482</v>
      </c>
      <c r="C33" s="48" t="s">
        <v>483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392</v>
      </c>
      <c r="B36" s="8">
        <v>10</v>
      </c>
      <c r="C36" s="8">
        <v>77</v>
      </c>
      <c r="D36" s="9">
        <f aca="true" t="shared" si="0" ref="D36:D46">SUM(C36)/(B36)</f>
        <v>7.7</v>
      </c>
      <c r="E36" s="1">
        <v>17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388</v>
      </c>
      <c r="B37" s="8">
        <v>11</v>
      </c>
      <c r="C37" s="8">
        <v>51</v>
      </c>
      <c r="D37" s="9">
        <f t="shared" si="0"/>
        <v>4.636363636363637</v>
      </c>
      <c r="E37" s="1">
        <v>10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389</v>
      </c>
      <c r="B38" s="8">
        <v>6</v>
      </c>
      <c r="C38" s="8">
        <v>39</v>
      </c>
      <c r="D38" s="9">
        <f t="shared" si="0"/>
        <v>6.5</v>
      </c>
      <c r="E38" s="1">
        <v>11</v>
      </c>
      <c r="F38" s="8">
        <v>1</v>
      </c>
      <c r="G38" s="8"/>
      <c r="H38" s="8"/>
      <c r="I38" s="8"/>
      <c r="J38" s="8"/>
      <c r="K38" s="8"/>
    </row>
    <row r="39" spans="1:11" ht="12.75">
      <c r="A39" s="7" t="s">
        <v>390</v>
      </c>
      <c r="B39" s="8">
        <v>7</v>
      </c>
      <c r="C39" s="8">
        <v>27</v>
      </c>
      <c r="D39" s="9">
        <f>SUM(C39)/(B39)</f>
        <v>3.857142857142857</v>
      </c>
      <c r="E39" s="1">
        <v>7</v>
      </c>
      <c r="F39" s="8">
        <v>1</v>
      </c>
      <c r="G39" s="8"/>
      <c r="H39" s="8"/>
      <c r="I39" s="8"/>
      <c r="J39" s="8"/>
      <c r="K39" s="8"/>
    </row>
    <row r="40" spans="1:11" ht="12.75">
      <c r="A40" s="7" t="s">
        <v>393</v>
      </c>
      <c r="B40" s="8">
        <v>5</v>
      </c>
      <c r="C40" s="8">
        <v>18</v>
      </c>
      <c r="D40" s="9">
        <f>SUM(C40)/(B40)</f>
        <v>3.6</v>
      </c>
      <c r="E40" s="1">
        <v>7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394</v>
      </c>
      <c r="B41" s="8">
        <v>3</v>
      </c>
      <c r="C41" s="8">
        <v>13</v>
      </c>
      <c r="D41" s="9">
        <f>SUM(C41)/(B41)</f>
        <v>4.333333333333333</v>
      </c>
      <c r="E41" s="1" t="s">
        <v>484</v>
      </c>
      <c r="F41" s="8">
        <v>1</v>
      </c>
      <c r="G41" s="8"/>
      <c r="H41" s="8"/>
      <c r="I41" s="8"/>
      <c r="J41" s="8"/>
      <c r="K41" s="8"/>
    </row>
    <row r="42" spans="1:11" ht="12.75">
      <c r="A42" s="7" t="s">
        <v>395</v>
      </c>
      <c r="B42" s="8">
        <v>5</v>
      </c>
      <c r="C42" s="8">
        <v>5</v>
      </c>
      <c r="D42" s="9">
        <f t="shared" si="0"/>
        <v>1</v>
      </c>
      <c r="E42" s="1">
        <v>4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485</v>
      </c>
      <c r="B43" s="8">
        <v>1</v>
      </c>
      <c r="C43" s="8">
        <v>1</v>
      </c>
      <c r="D43" s="9">
        <f t="shared" si="0"/>
        <v>1</v>
      </c>
      <c r="E43" s="1">
        <v>1</v>
      </c>
      <c r="F43" s="8">
        <v>0</v>
      </c>
      <c r="G43" s="8"/>
      <c r="H43" s="8"/>
      <c r="I43" s="8"/>
      <c r="J43" s="8"/>
      <c r="K43" s="8"/>
    </row>
    <row r="44" spans="1:11" ht="12.75">
      <c r="A44" s="7" t="s">
        <v>89</v>
      </c>
      <c r="B44" s="8">
        <v>2</v>
      </c>
      <c r="C44" s="8">
        <v>-5</v>
      </c>
      <c r="D44" s="9">
        <f t="shared" si="0"/>
        <v>-2.5</v>
      </c>
      <c r="E44" s="1" t="s">
        <v>402</v>
      </c>
      <c r="F44" s="8">
        <v>0</v>
      </c>
      <c r="G44" s="8"/>
      <c r="H44" s="8"/>
      <c r="I44" s="8"/>
      <c r="J44" s="8"/>
      <c r="K44" s="8"/>
    </row>
    <row r="45" spans="1:11" ht="12.75">
      <c r="A45" s="5" t="s">
        <v>8</v>
      </c>
      <c r="B45" s="6">
        <f>SUM(B36:B44)</f>
        <v>50</v>
      </c>
      <c r="C45" s="6">
        <f>SUM(C36:C44)</f>
        <v>226</v>
      </c>
      <c r="D45" s="15">
        <f t="shared" si="0"/>
        <v>4.52</v>
      </c>
      <c r="E45" s="6">
        <v>17</v>
      </c>
      <c r="F45" s="6">
        <f>SUM(F36:F44)</f>
        <v>3</v>
      </c>
      <c r="G45" s="6"/>
      <c r="H45" s="6"/>
      <c r="I45" s="6"/>
      <c r="J45" s="6"/>
      <c r="K45" s="6"/>
    </row>
    <row r="46" spans="1:11" ht="12.75">
      <c r="A46" s="5" t="s">
        <v>108</v>
      </c>
      <c r="B46" s="6">
        <f>C19</f>
        <v>19</v>
      </c>
      <c r="C46" s="6">
        <f>C20</f>
        <v>84</v>
      </c>
      <c r="D46" s="15">
        <f t="shared" si="0"/>
        <v>4.421052631578948</v>
      </c>
      <c r="E46" s="6">
        <v>20</v>
      </c>
      <c r="F46" s="6">
        <v>0</v>
      </c>
      <c r="G46" s="6"/>
      <c r="H46" s="6"/>
      <c r="I46" s="6"/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43</v>
      </c>
      <c r="B48" s="6" t="s">
        <v>44</v>
      </c>
      <c r="C48" s="6" t="s">
        <v>39</v>
      </c>
      <c r="D48" s="6" t="s">
        <v>45</v>
      </c>
      <c r="E48" s="6" t="s">
        <v>46</v>
      </c>
      <c r="F48" s="6" t="s">
        <v>40</v>
      </c>
      <c r="G48" s="6" t="s">
        <v>47</v>
      </c>
      <c r="H48" s="6" t="s">
        <v>42</v>
      </c>
      <c r="I48" s="6" t="s">
        <v>41</v>
      </c>
      <c r="J48" s="6"/>
      <c r="K48" s="6"/>
    </row>
    <row r="49" spans="1:11" ht="12.75">
      <c r="A49" s="7" t="s">
        <v>389</v>
      </c>
      <c r="B49" s="8">
        <v>3</v>
      </c>
      <c r="C49" s="8">
        <v>3</v>
      </c>
      <c r="D49" s="8">
        <v>0</v>
      </c>
      <c r="E49" s="10">
        <f>SUM(B49)/(C49)</f>
        <v>1</v>
      </c>
      <c r="F49" s="8">
        <v>24</v>
      </c>
      <c r="G49" s="16">
        <f>SUM(F49)/(C49)</f>
        <v>8</v>
      </c>
      <c r="H49" s="8">
        <v>0</v>
      </c>
      <c r="I49" s="1">
        <v>24</v>
      </c>
      <c r="J49" s="8"/>
      <c r="K49" s="8"/>
    </row>
    <row r="50" spans="1:11" ht="12.75">
      <c r="A50" s="5" t="s">
        <v>8</v>
      </c>
      <c r="B50" s="6">
        <f>SUM(B49:B49)</f>
        <v>3</v>
      </c>
      <c r="C50" s="6">
        <f>SUM(C49:C49)</f>
        <v>3</v>
      </c>
      <c r="D50" s="6">
        <f>SUM(D49:D49)</f>
        <v>0</v>
      </c>
      <c r="E50" s="17">
        <f>SUM(B50)/(C50)</f>
        <v>1</v>
      </c>
      <c r="F50" s="6">
        <f>SUM(F49:F49)</f>
        <v>24</v>
      </c>
      <c r="G50" s="18">
        <f>SUM(F50)/(C50)</f>
        <v>8</v>
      </c>
      <c r="H50" s="6">
        <f>SUM(H49:H49)</f>
        <v>0</v>
      </c>
      <c r="I50" s="6">
        <v>24</v>
      </c>
      <c r="J50" s="6"/>
      <c r="K50" s="6"/>
    </row>
    <row r="51" spans="1:11" ht="12.75">
      <c r="A51" s="5" t="s">
        <v>108</v>
      </c>
      <c r="B51" s="6">
        <f>C23</f>
        <v>16</v>
      </c>
      <c r="C51" s="6">
        <f>C24</f>
        <v>29</v>
      </c>
      <c r="D51" s="6">
        <f>C25</f>
        <v>1</v>
      </c>
      <c r="E51" s="17">
        <f>SUM(B51)/(C51)</f>
        <v>0.5517241379310345</v>
      </c>
      <c r="F51" s="6">
        <f>C21</f>
        <v>219</v>
      </c>
      <c r="G51" s="18">
        <f>SUM(F51)/(C51)</f>
        <v>7.551724137931035</v>
      </c>
      <c r="H51" s="6">
        <v>2</v>
      </c>
      <c r="I51" s="6" t="s">
        <v>486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/>
      <c r="H53" s="6"/>
      <c r="I53" s="6"/>
      <c r="J53" s="6"/>
      <c r="K53" s="6"/>
    </row>
    <row r="54" spans="1:11" ht="12.75">
      <c r="A54" s="7" t="s">
        <v>408</v>
      </c>
      <c r="B54" s="8">
        <v>1</v>
      </c>
      <c r="C54" s="8">
        <v>24</v>
      </c>
      <c r="D54" s="9">
        <f>SUM(C54)/(B54)</f>
        <v>24</v>
      </c>
      <c r="E54" s="1">
        <v>24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400</v>
      </c>
      <c r="B55" s="8">
        <v>1</v>
      </c>
      <c r="C55" s="8">
        <v>5</v>
      </c>
      <c r="D55" s="9">
        <f>SUM(C55)/(B55)</f>
        <v>5</v>
      </c>
      <c r="E55" s="1">
        <v>5</v>
      </c>
      <c r="F55" s="8">
        <v>0</v>
      </c>
      <c r="G55" s="8"/>
      <c r="H55" s="8"/>
      <c r="I55" s="8"/>
      <c r="J55" s="8"/>
      <c r="K55" s="8"/>
    </row>
    <row r="56" spans="1:11" ht="12.75">
      <c r="A56" s="7" t="s">
        <v>392</v>
      </c>
      <c r="B56" s="8">
        <v>1</v>
      </c>
      <c r="C56" s="8">
        <v>-5</v>
      </c>
      <c r="D56" s="9">
        <f>SUM(C56)/(B56)</f>
        <v>-5</v>
      </c>
      <c r="E56" s="1">
        <v>-5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SUM(B54:B56)</f>
        <v>3</v>
      </c>
      <c r="C57" s="6">
        <f>SUM(C54:C56)</f>
        <v>24</v>
      </c>
      <c r="D57" s="15">
        <f>SUM(C57)/(B57)</f>
        <v>8</v>
      </c>
      <c r="E57" s="6">
        <v>24</v>
      </c>
      <c r="F57" s="6">
        <f>SUM(F54:F56)</f>
        <v>0</v>
      </c>
      <c r="G57" s="6"/>
      <c r="H57" s="6"/>
      <c r="I57" s="6"/>
      <c r="J57" s="6"/>
      <c r="K57" s="14"/>
    </row>
    <row r="58" spans="1:11" ht="12.75">
      <c r="A58" s="5" t="s">
        <v>108</v>
      </c>
      <c r="B58" s="6">
        <f>C23</f>
        <v>16</v>
      </c>
      <c r="C58" s="6">
        <f>C21</f>
        <v>219</v>
      </c>
      <c r="D58" s="15">
        <f>SUM(C58)/(B58)</f>
        <v>13.6875</v>
      </c>
      <c r="E58" s="6" t="s">
        <v>486</v>
      </c>
      <c r="F58" s="6">
        <v>2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389</v>
      </c>
      <c r="B62" s="8">
        <v>1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8">
        <v>0</v>
      </c>
      <c r="I62" s="8">
        <f aca="true" t="shared" si="1" ref="I62:I67">SUM(B62*6)+(C62*6)+(D62*6)+(E62)+(F62*2)+(G62*3)+(H62*2)</f>
        <v>8</v>
      </c>
      <c r="J62" s="8"/>
      <c r="K62" s="8"/>
    </row>
    <row r="63" spans="1:11" ht="12.75">
      <c r="A63" s="7" t="s">
        <v>390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1"/>
        <v>6</v>
      </c>
      <c r="J63" s="8"/>
      <c r="K63" s="8"/>
    </row>
    <row r="64" spans="1:11" ht="12.75">
      <c r="A64" s="7" t="s">
        <v>394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1"/>
        <v>6</v>
      </c>
      <c r="J64" s="8"/>
      <c r="K64" s="8"/>
    </row>
    <row r="65" spans="1:11" ht="12.75">
      <c r="A65" s="7" t="s">
        <v>473</v>
      </c>
      <c r="B65" s="8">
        <v>0</v>
      </c>
      <c r="C65" s="8">
        <v>0</v>
      </c>
      <c r="D65" s="8">
        <v>0</v>
      </c>
      <c r="E65" s="8">
        <v>1</v>
      </c>
      <c r="F65" s="8">
        <v>0</v>
      </c>
      <c r="G65" s="8">
        <v>1</v>
      </c>
      <c r="H65" s="8">
        <v>0</v>
      </c>
      <c r="I65" s="8">
        <f t="shared" si="1"/>
        <v>4</v>
      </c>
      <c r="J65" s="8"/>
      <c r="K65" s="8"/>
    </row>
    <row r="66" spans="1:11" ht="12.75">
      <c r="A66" s="5" t="s">
        <v>8</v>
      </c>
      <c r="B66" s="6">
        <f aca="true" t="shared" si="2" ref="B66:H66">SUM(B62:B65)</f>
        <v>3</v>
      </c>
      <c r="C66" s="6">
        <f t="shared" si="2"/>
        <v>0</v>
      </c>
      <c r="D66" s="6">
        <f t="shared" si="2"/>
        <v>0</v>
      </c>
      <c r="E66" s="6">
        <f t="shared" si="2"/>
        <v>1</v>
      </c>
      <c r="F66" s="6">
        <f t="shared" si="2"/>
        <v>1</v>
      </c>
      <c r="G66" s="6">
        <f t="shared" si="2"/>
        <v>1</v>
      </c>
      <c r="H66" s="6">
        <f t="shared" si="2"/>
        <v>0</v>
      </c>
      <c r="I66" s="6">
        <f t="shared" si="1"/>
        <v>24</v>
      </c>
      <c r="J66" s="6"/>
      <c r="K66" s="14"/>
    </row>
    <row r="67" spans="1:11" ht="12.75">
      <c r="A67" s="5" t="s">
        <v>108</v>
      </c>
      <c r="B67" s="6">
        <f>F46</f>
        <v>0</v>
      </c>
      <c r="C67" s="6">
        <f>H51</f>
        <v>2</v>
      </c>
      <c r="D67" s="6">
        <f>SUM(F78)+(F83)+(F88)</f>
        <v>0</v>
      </c>
      <c r="E67" s="6">
        <f>B72</f>
        <v>2</v>
      </c>
      <c r="F67" s="6">
        <v>0</v>
      </c>
      <c r="G67" s="6">
        <f>E72</f>
        <v>0</v>
      </c>
      <c r="H67" s="6">
        <v>0</v>
      </c>
      <c r="I67" s="6">
        <f t="shared" si="1"/>
        <v>14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1:11" s="7" customFormat="1" ht="12.75">
      <c r="A70" s="7" t="s">
        <v>473</v>
      </c>
      <c r="B70" s="8">
        <v>1</v>
      </c>
      <c r="C70" s="8">
        <v>1</v>
      </c>
      <c r="D70" s="10">
        <f>SUM(B70/C70)</f>
        <v>1</v>
      </c>
      <c r="E70" s="20">
        <v>1</v>
      </c>
      <c r="F70" s="20">
        <v>1</v>
      </c>
      <c r="G70" s="10">
        <v>1</v>
      </c>
      <c r="H70" s="8">
        <v>23</v>
      </c>
      <c r="I70" s="8">
        <f>SUM(B70)+(E70*3)</f>
        <v>4</v>
      </c>
      <c r="J70" s="22" t="s">
        <v>487</v>
      </c>
      <c r="K70" s="8"/>
    </row>
    <row r="71" spans="1:11" ht="12.75">
      <c r="A71" s="5" t="s">
        <v>8</v>
      </c>
      <c r="B71" s="6">
        <f>SUM(B70:B70)</f>
        <v>1</v>
      </c>
      <c r="C71" s="6">
        <f>SUM(C70:C70)</f>
        <v>1</v>
      </c>
      <c r="D71" s="17">
        <f>SUM(B71/C71)</f>
        <v>1</v>
      </c>
      <c r="E71" s="6">
        <f>SUM(E70:E70)</f>
        <v>1</v>
      </c>
      <c r="F71" s="6">
        <f>SUM(F70:F70)</f>
        <v>1</v>
      </c>
      <c r="G71" s="17">
        <v>1</v>
      </c>
      <c r="H71" s="6">
        <v>23</v>
      </c>
      <c r="I71" s="6">
        <f>SUM(B71)+(E71*3)</f>
        <v>4</v>
      </c>
      <c r="J71" s="19" t="s">
        <v>487</v>
      </c>
      <c r="K71" s="6"/>
    </row>
    <row r="72" spans="1:11" ht="12.75">
      <c r="A72" s="5" t="s">
        <v>108</v>
      </c>
      <c r="B72" s="6">
        <v>2</v>
      </c>
      <c r="C72" s="6">
        <v>2</v>
      </c>
      <c r="D72" s="17">
        <f>SUM(B72/C72)</f>
        <v>1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2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1:11" ht="12.75">
      <c r="A75" s="7" t="s">
        <v>392</v>
      </c>
      <c r="B75" s="8">
        <v>1</v>
      </c>
      <c r="C75" s="8">
        <v>73</v>
      </c>
      <c r="D75" s="9">
        <f>SUM(C75)/(B75)</f>
        <v>73</v>
      </c>
      <c r="E75" s="1">
        <v>73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485</v>
      </c>
      <c r="B76" s="8">
        <v>2</v>
      </c>
      <c r="C76" s="8">
        <v>20</v>
      </c>
      <c r="D76" s="9">
        <f>SUM(C76)/(B76)</f>
        <v>10</v>
      </c>
      <c r="E76" s="1">
        <v>12</v>
      </c>
      <c r="F76" s="8">
        <v>0</v>
      </c>
      <c r="G76" s="8"/>
      <c r="H76" s="8"/>
      <c r="I76" s="8"/>
      <c r="J76" s="8"/>
      <c r="K76" s="8"/>
    </row>
    <row r="77" spans="1:11" ht="12.75">
      <c r="A77" s="5" t="s">
        <v>8</v>
      </c>
      <c r="B77" s="6">
        <f>SUM(B75:B76)</f>
        <v>3</v>
      </c>
      <c r="C77" s="6">
        <f>SUM(C75:C76)</f>
        <v>93</v>
      </c>
      <c r="D77" s="15">
        <f>SUM(C77)/(B77)</f>
        <v>31</v>
      </c>
      <c r="E77" s="6">
        <v>73</v>
      </c>
      <c r="F77" s="6">
        <f>SUM(F75:F76)</f>
        <v>0</v>
      </c>
      <c r="G77" s="6"/>
      <c r="H77" s="6"/>
      <c r="I77" s="6"/>
      <c r="J77" s="6"/>
      <c r="K77" s="14"/>
    </row>
    <row r="78" spans="1:11" ht="12.75">
      <c r="A78" s="5" t="s">
        <v>108</v>
      </c>
      <c r="B78" s="6">
        <v>5</v>
      </c>
      <c r="C78" s="6">
        <v>88</v>
      </c>
      <c r="D78" s="15">
        <f>SUM(C78)/(B78)</f>
        <v>17.6</v>
      </c>
      <c r="E78" s="6">
        <v>24</v>
      </c>
      <c r="F78" s="6">
        <v>0</v>
      </c>
      <c r="G78" s="6"/>
      <c r="H78" s="6"/>
      <c r="I78" s="6"/>
      <c r="J78" s="6"/>
      <c r="K78" s="14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64</v>
      </c>
      <c r="B80" s="6" t="s">
        <v>77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12" t="s">
        <v>389</v>
      </c>
      <c r="B81" s="8">
        <v>1</v>
      </c>
      <c r="C81" s="8">
        <v>6</v>
      </c>
      <c r="D81" s="9">
        <f>SUM(C81)/(B81)</f>
        <v>6</v>
      </c>
      <c r="E81" s="1">
        <v>6</v>
      </c>
      <c r="F81" s="8">
        <v>0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f>SUM(B81:B81)</f>
        <v>1</v>
      </c>
      <c r="C82" s="6">
        <f>SUM(C81:C81)</f>
        <v>6</v>
      </c>
      <c r="D82" s="15">
        <f>SUM(C82)/(B82)</f>
        <v>6</v>
      </c>
      <c r="E82" s="6">
        <v>6</v>
      </c>
      <c r="F82" s="6">
        <f>SUM(F81:F81)</f>
        <v>0</v>
      </c>
      <c r="G82" s="5"/>
      <c r="H82" s="5"/>
      <c r="I82" s="5"/>
      <c r="J82" s="5"/>
      <c r="K82" s="6"/>
    </row>
    <row r="83" spans="1:11" ht="12.75">
      <c r="A83" s="5" t="s">
        <v>108</v>
      </c>
      <c r="B83" s="6">
        <v>0</v>
      </c>
      <c r="C83" s="6"/>
      <c r="D83" s="15"/>
      <c r="E83" s="6"/>
      <c r="F83" s="6"/>
      <c r="G83" s="5"/>
      <c r="H83" s="5"/>
      <c r="I83" s="5"/>
      <c r="J83" s="5"/>
      <c r="K83" s="6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65</v>
      </c>
      <c r="B85" s="6" t="s">
        <v>78</v>
      </c>
      <c r="C85" s="6" t="s">
        <v>40</v>
      </c>
      <c r="D85" s="6" t="s">
        <v>9</v>
      </c>
      <c r="E85" s="6" t="s">
        <v>41</v>
      </c>
      <c r="F85" s="6" t="s">
        <v>42</v>
      </c>
      <c r="G85" s="12"/>
      <c r="H85" s="12"/>
      <c r="I85" s="12"/>
      <c r="J85" s="12"/>
      <c r="K85" s="14"/>
    </row>
    <row r="86" spans="1:11" ht="12.75">
      <c r="A86" s="7" t="s">
        <v>400</v>
      </c>
      <c r="B86" s="8">
        <v>1</v>
      </c>
      <c r="C86" s="8">
        <v>49</v>
      </c>
      <c r="D86" s="9">
        <f>SUM(C86)/(B86)</f>
        <v>49</v>
      </c>
      <c r="E86" s="1">
        <v>49</v>
      </c>
      <c r="F86" s="8">
        <v>0</v>
      </c>
      <c r="G86" s="12"/>
      <c r="H86" s="12"/>
      <c r="I86" s="12"/>
      <c r="J86" s="12"/>
      <c r="K86" s="14"/>
    </row>
    <row r="87" spans="1:11" ht="12.75">
      <c r="A87" s="5" t="s">
        <v>8</v>
      </c>
      <c r="B87" s="6">
        <f>SUM(B86:B86)</f>
        <v>1</v>
      </c>
      <c r="C87" s="6">
        <f>SUM(C86:C86)</f>
        <v>49</v>
      </c>
      <c r="D87" s="15">
        <f>SUM(C87)/(B87)</f>
        <v>49</v>
      </c>
      <c r="E87" s="6">
        <v>49</v>
      </c>
      <c r="F87" s="6">
        <f>SUM(F86:F86)</f>
        <v>0</v>
      </c>
      <c r="G87" s="12"/>
      <c r="H87" s="12"/>
      <c r="I87" s="12"/>
      <c r="J87" s="12"/>
      <c r="K87" s="14"/>
    </row>
    <row r="88" spans="1:11" ht="12.75">
      <c r="A88" s="5" t="s">
        <v>108</v>
      </c>
      <c r="B88" s="6">
        <v>0</v>
      </c>
      <c r="C88" s="6"/>
      <c r="D88" s="15"/>
      <c r="E88" s="6"/>
      <c r="F88" s="6"/>
      <c r="G88" s="7"/>
      <c r="H88" s="7"/>
      <c r="I88" s="7"/>
      <c r="J88" s="7"/>
      <c r="K88" s="8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4"/>
    </row>
    <row r="90" spans="1:11" ht="12.75">
      <c r="A90" s="5" t="s">
        <v>66</v>
      </c>
      <c r="B90" s="6" t="s">
        <v>79</v>
      </c>
      <c r="C90" s="6" t="s">
        <v>40</v>
      </c>
      <c r="D90" s="6" t="s">
        <v>9</v>
      </c>
      <c r="E90" s="6" t="s">
        <v>41</v>
      </c>
      <c r="F90" s="6"/>
      <c r="G90" s="12"/>
      <c r="H90" s="12"/>
      <c r="I90" s="12"/>
      <c r="J90" s="12"/>
      <c r="K90" s="14"/>
    </row>
    <row r="91" spans="1:11" ht="12.75">
      <c r="A91" s="7" t="s">
        <v>390</v>
      </c>
      <c r="B91" s="8">
        <v>3</v>
      </c>
      <c r="C91" s="8">
        <v>84</v>
      </c>
      <c r="D91" s="9">
        <f>SUM(C91)/(B91)</f>
        <v>28</v>
      </c>
      <c r="E91" s="1">
        <v>31</v>
      </c>
      <c r="F91" s="8"/>
      <c r="G91" s="7"/>
      <c r="H91" s="7"/>
      <c r="I91" s="7"/>
      <c r="J91" s="7"/>
      <c r="K91" s="8"/>
    </row>
    <row r="92" spans="1:11" ht="12.75">
      <c r="A92" s="7" t="s">
        <v>413</v>
      </c>
      <c r="B92" s="8">
        <v>1</v>
      </c>
      <c r="C92" s="8">
        <v>30</v>
      </c>
      <c r="D92" s="9">
        <f>SUM(C92)/(B92)</f>
        <v>30</v>
      </c>
      <c r="E92" s="1">
        <v>30</v>
      </c>
      <c r="F92" s="8"/>
      <c r="G92" s="7"/>
      <c r="H92" s="7"/>
      <c r="I92" s="7"/>
      <c r="J92" s="7"/>
      <c r="K92" s="8"/>
    </row>
    <row r="93" spans="1:11" ht="12.75">
      <c r="A93" s="5" t="s">
        <v>8</v>
      </c>
      <c r="B93" s="6">
        <f>SUM(B91:B92)</f>
        <v>4</v>
      </c>
      <c r="C93" s="6">
        <f>SUM(C91:C92)</f>
        <v>114</v>
      </c>
      <c r="D93" s="15">
        <f>SUM(C93)/(B93)</f>
        <v>28.5</v>
      </c>
      <c r="E93" s="6">
        <v>31</v>
      </c>
      <c r="F93" s="6"/>
      <c r="G93" s="5"/>
      <c r="H93" s="5"/>
      <c r="I93" s="5"/>
      <c r="J93" s="5"/>
      <c r="K93" s="6"/>
    </row>
    <row r="94" spans="1:11" ht="12.75">
      <c r="A94" s="5" t="s">
        <v>108</v>
      </c>
      <c r="B94" s="6">
        <f>C26</f>
        <v>3</v>
      </c>
      <c r="C94" s="6">
        <f>C27</f>
        <v>97</v>
      </c>
      <c r="D94" s="15">
        <f>SUM(C94)/(B94)</f>
        <v>32.333333333333336</v>
      </c>
      <c r="E94" s="6">
        <v>40</v>
      </c>
      <c r="F94" s="6"/>
      <c r="G94" s="5"/>
      <c r="H94" s="5"/>
      <c r="I94" s="5"/>
      <c r="J94" s="5"/>
      <c r="K94" s="6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6"/>
    </row>
    <row r="96" spans="1:11" ht="12.75">
      <c r="A96" s="5" t="s">
        <v>82</v>
      </c>
      <c r="B96" s="5"/>
      <c r="C96" s="5"/>
      <c r="D96" s="5"/>
      <c r="E96" s="5"/>
      <c r="F96" s="5"/>
      <c r="G96" s="5"/>
      <c r="H96" s="5"/>
      <c r="I96" s="5"/>
      <c r="J96" s="5"/>
      <c r="K96" s="6"/>
    </row>
    <row r="97" spans="1:11" ht="12.75">
      <c r="A97" s="7" t="s">
        <v>474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475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476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477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 t="s">
        <v>478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7" t="s">
        <v>479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28" t="s">
        <v>67</v>
      </c>
      <c r="B104" s="29" t="s">
        <v>6</v>
      </c>
      <c r="C104" s="29" t="s">
        <v>91</v>
      </c>
      <c r="D104" s="29" t="s">
        <v>71</v>
      </c>
      <c r="E104" s="29" t="s">
        <v>70</v>
      </c>
      <c r="F104" s="29" t="s">
        <v>407</v>
      </c>
      <c r="G104" s="29" t="s">
        <v>415</v>
      </c>
      <c r="H104" s="29" t="s">
        <v>416</v>
      </c>
      <c r="I104" s="29" t="s">
        <v>73</v>
      </c>
      <c r="J104" s="29" t="s">
        <v>83</v>
      </c>
      <c r="K104" s="44"/>
    </row>
    <row r="105" spans="1:11" ht="12.75">
      <c r="A105" t="s">
        <v>389</v>
      </c>
      <c r="B105" s="1">
        <v>5</v>
      </c>
      <c r="C105" s="1">
        <v>2</v>
      </c>
      <c r="D105" s="1">
        <v>0</v>
      </c>
      <c r="E105" s="1">
        <v>0</v>
      </c>
      <c r="F105" s="1">
        <f aca="true" t="shared" si="3" ref="F105:F120">SUM(B105:E105)</f>
        <v>7</v>
      </c>
      <c r="G105" s="1">
        <v>1</v>
      </c>
      <c r="H105" s="1">
        <v>0</v>
      </c>
      <c r="I105" s="1">
        <v>0</v>
      </c>
      <c r="J105" s="1">
        <v>0</v>
      </c>
      <c r="K105" s="1"/>
    </row>
    <row r="106" spans="1:11" ht="12.75">
      <c r="A106" t="s">
        <v>393</v>
      </c>
      <c r="B106" s="1">
        <v>4</v>
      </c>
      <c r="C106" s="1">
        <v>3</v>
      </c>
      <c r="D106" s="1">
        <v>0</v>
      </c>
      <c r="E106" s="1">
        <v>0</v>
      </c>
      <c r="F106" s="1">
        <f t="shared" si="3"/>
        <v>7</v>
      </c>
      <c r="G106" s="1">
        <v>0</v>
      </c>
      <c r="H106" s="1">
        <v>1</v>
      </c>
      <c r="I106" s="1">
        <v>0</v>
      </c>
      <c r="J106" s="1">
        <v>0</v>
      </c>
      <c r="K106" s="1"/>
    </row>
    <row r="107" spans="1:11" ht="12.75">
      <c r="A107" t="s">
        <v>408</v>
      </c>
      <c r="B107" s="1">
        <v>2</v>
      </c>
      <c r="C107" s="1">
        <v>5</v>
      </c>
      <c r="D107" s="1">
        <v>0</v>
      </c>
      <c r="E107" s="1">
        <v>0</v>
      </c>
      <c r="F107" s="1">
        <f t="shared" si="3"/>
        <v>7</v>
      </c>
      <c r="G107" s="1">
        <v>3</v>
      </c>
      <c r="H107" s="1">
        <v>0</v>
      </c>
      <c r="I107" s="1">
        <v>0</v>
      </c>
      <c r="J107" s="1">
        <v>0</v>
      </c>
      <c r="K107" s="1"/>
    </row>
    <row r="108" spans="1:11" ht="12.75">
      <c r="A108" t="s">
        <v>473</v>
      </c>
      <c r="B108" s="1">
        <v>2</v>
      </c>
      <c r="C108" s="1">
        <v>1</v>
      </c>
      <c r="D108" s="1">
        <v>1</v>
      </c>
      <c r="E108" s="1">
        <v>1</v>
      </c>
      <c r="F108" s="1">
        <f t="shared" si="3"/>
        <v>5</v>
      </c>
      <c r="G108" s="1">
        <v>0</v>
      </c>
      <c r="H108" s="1">
        <v>0</v>
      </c>
      <c r="I108" s="1">
        <v>0</v>
      </c>
      <c r="J108" s="1">
        <v>0</v>
      </c>
      <c r="K108" s="1"/>
    </row>
    <row r="109" spans="1:11" ht="12.75">
      <c r="A109" t="s">
        <v>413</v>
      </c>
      <c r="B109" s="1">
        <v>1</v>
      </c>
      <c r="C109" s="1">
        <v>4</v>
      </c>
      <c r="D109" s="1">
        <v>0</v>
      </c>
      <c r="E109" s="1">
        <v>0</v>
      </c>
      <c r="F109" s="1">
        <f t="shared" si="3"/>
        <v>5</v>
      </c>
      <c r="G109" s="1">
        <v>0</v>
      </c>
      <c r="H109" s="1">
        <v>0</v>
      </c>
      <c r="I109" s="1">
        <v>1</v>
      </c>
      <c r="J109" s="1">
        <v>0</v>
      </c>
      <c r="K109" s="1"/>
    </row>
    <row r="110" spans="1:11" ht="12.75">
      <c r="A110" t="s">
        <v>394</v>
      </c>
      <c r="B110" s="1">
        <v>3</v>
      </c>
      <c r="C110" s="1">
        <v>1</v>
      </c>
      <c r="D110" s="1">
        <v>0</v>
      </c>
      <c r="E110" s="1">
        <v>0</v>
      </c>
      <c r="F110" s="1">
        <f t="shared" si="3"/>
        <v>4</v>
      </c>
      <c r="G110" s="1">
        <v>0</v>
      </c>
      <c r="H110" s="1">
        <v>0</v>
      </c>
      <c r="I110" s="1">
        <v>0</v>
      </c>
      <c r="J110" s="1">
        <v>0</v>
      </c>
      <c r="K110" s="1"/>
    </row>
    <row r="111" spans="1:11" ht="12.75">
      <c r="A111" t="s">
        <v>400</v>
      </c>
      <c r="B111" s="1">
        <v>3</v>
      </c>
      <c r="C111" s="1">
        <v>1</v>
      </c>
      <c r="D111" s="1">
        <v>0</v>
      </c>
      <c r="E111" s="1">
        <v>0</v>
      </c>
      <c r="F111" s="1">
        <f t="shared" si="3"/>
        <v>4</v>
      </c>
      <c r="G111" s="1">
        <v>0</v>
      </c>
      <c r="H111" s="1">
        <v>0</v>
      </c>
      <c r="I111" s="1">
        <v>0</v>
      </c>
      <c r="J111" s="1">
        <v>0</v>
      </c>
      <c r="K111" s="1"/>
    </row>
    <row r="112" spans="1:11" ht="12.75">
      <c r="A112" t="s">
        <v>392</v>
      </c>
      <c r="B112" s="1">
        <v>2</v>
      </c>
      <c r="C112" s="1">
        <v>0</v>
      </c>
      <c r="D112" s="1">
        <v>1</v>
      </c>
      <c r="E112" s="1">
        <v>0</v>
      </c>
      <c r="F112" s="1">
        <f t="shared" si="3"/>
        <v>3</v>
      </c>
      <c r="G112" s="1">
        <v>0</v>
      </c>
      <c r="H112" s="1">
        <v>0</v>
      </c>
      <c r="I112" s="1">
        <v>0</v>
      </c>
      <c r="J112" s="1">
        <v>0</v>
      </c>
      <c r="K112" s="1"/>
    </row>
    <row r="113" spans="1:11" ht="12.75">
      <c r="A113" t="s">
        <v>429</v>
      </c>
      <c r="B113" s="1">
        <v>1</v>
      </c>
      <c r="C113" s="1">
        <v>1</v>
      </c>
      <c r="D113" s="1">
        <v>1</v>
      </c>
      <c r="E113" s="1">
        <v>0</v>
      </c>
      <c r="F113" s="1">
        <f t="shared" si="3"/>
        <v>3</v>
      </c>
      <c r="G113" s="1">
        <v>0</v>
      </c>
      <c r="H113" s="1">
        <v>0</v>
      </c>
      <c r="I113" s="1">
        <v>0</v>
      </c>
      <c r="J113" s="1">
        <v>0</v>
      </c>
      <c r="K113" s="1"/>
    </row>
    <row r="114" spans="1:11" ht="12.75">
      <c r="A114" t="s">
        <v>412</v>
      </c>
      <c r="B114" s="1">
        <v>0</v>
      </c>
      <c r="C114" s="1">
        <v>2</v>
      </c>
      <c r="D114" s="1">
        <v>0</v>
      </c>
      <c r="E114" s="1">
        <v>1</v>
      </c>
      <c r="F114" s="1">
        <f t="shared" si="3"/>
        <v>3</v>
      </c>
      <c r="G114" s="1">
        <v>1</v>
      </c>
      <c r="H114" s="1">
        <v>0</v>
      </c>
      <c r="I114" s="1">
        <v>0</v>
      </c>
      <c r="J114" s="1">
        <v>0</v>
      </c>
      <c r="K114" s="1"/>
    </row>
    <row r="115" spans="1:11" ht="12.75">
      <c r="A115" t="s">
        <v>410</v>
      </c>
      <c r="B115" s="1">
        <v>0</v>
      </c>
      <c r="C115" s="1">
        <v>3</v>
      </c>
      <c r="D115" s="1">
        <v>0</v>
      </c>
      <c r="E115" s="1">
        <v>0</v>
      </c>
      <c r="F115" s="1">
        <f t="shared" si="3"/>
        <v>3</v>
      </c>
      <c r="G115" s="1">
        <v>0</v>
      </c>
      <c r="H115" s="1">
        <v>0</v>
      </c>
      <c r="I115" s="1">
        <v>1</v>
      </c>
      <c r="J115" s="1">
        <v>0</v>
      </c>
      <c r="K115" s="1"/>
    </row>
    <row r="116" spans="1:11" ht="12.75">
      <c r="A116" t="s">
        <v>390</v>
      </c>
      <c r="B116" s="1">
        <v>1</v>
      </c>
      <c r="C116" s="1">
        <v>1</v>
      </c>
      <c r="D116" s="1">
        <v>0</v>
      </c>
      <c r="E116" s="1">
        <v>0</v>
      </c>
      <c r="F116" s="1">
        <f t="shared" si="3"/>
        <v>2</v>
      </c>
      <c r="G116" s="1">
        <v>0</v>
      </c>
      <c r="H116" s="1">
        <v>0</v>
      </c>
      <c r="I116" s="1">
        <v>0</v>
      </c>
      <c r="J116" s="1">
        <v>0</v>
      </c>
      <c r="K116" s="1"/>
    </row>
    <row r="117" spans="1:11" ht="12.75">
      <c r="A117" t="s">
        <v>397</v>
      </c>
      <c r="B117" s="1">
        <v>0</v>
      </c>
      <c r="C117" s="1">
        <v>2</v>
      </c>
      <c r="D117" s="1">
        <v>0</v>
      </c>
      <c r="E117" s="1">
        <v>0</v>
      </c>
      <c r="F117" s="1">
        <f t="shared" si="3"/>
        <v>2</v>
      </c>
      <c r="G117" s="1">
        <v>0</v>
      </c>
      <c r="H117" s="1">
        <v>0</v>
      </c>
      <c r="I117" s="1">
        <v>0</v>
      </c>
      <c r="J117" s="1">
        <v>0</v>
      </c>
      <c r="K117" s="1"/>
    </row>
    <row r="118" spans="1:11" ht="12.75">
      <c r="A118" t="s">
        <v>395</v>
      </c>
      <c r="B118" s="1">
        <v>1</v>
      </c>
      <c r="C118" s="1">
        <v>0</v>
      </c>
      <c r="D118" s="1">
        <v>0</v>
      </c>
      <c r="E118" s="1">
        <v>0</v>
      </c>
      <c r="F118" s="1">
        <f t="shared" si="3"/>
        <v>1</v>
      </c>
      <c r="G118" s="1">
        <v>0</v>
      </c>
      <c r="H118" s="1">
        <v>0</v>
      </c>
      <c r="I118" s="1">
        <v>0</v>
      </c>
      <c r="J118" s="1">
        <v>0</v>
      </c>
      <c r="K118" s="1"/>
    </row>
    <row r="119" spans="1:11" ht="12.75">
      <c r="A119" t="s">
        <v>388</v>
      </c>
      <c r="B119" s="1">
        <v>1</v>
      </c>
      <c r="C119" s="1">
        <v>0</v>
      </c>
      <c r="D119" s="1">
        <v>0</v>
      </c>
      <c r="E119" s="1">
        <v>0</v>
      </c>
      <c r="F119" s="1">
        <f t="shared" si="3"/>
        <v>1</v>
      </c>
      <c r="G119" s="1">
        <v>0</v>
      </c>
      <c r="H119" s="1">
        <v>0</v>
      </c>
      <c r="I119" s="1">
        <v>0</v>
      </c>
      <c r="J119" s="1">
        <v>0</v>
      </c>
      <c r="K119" s="1"/>
    </row>
    <row r="120" spans="1:11" ht="12.75">
      <c r="A120" t="s">
        <v>485</v>
      </c>
      <c r="B120" s="1">
        <v>1</v>
      </c>
      <c r="C120" s="1">
        <v>0</v>
      </c>
      <c r="D120" s="1">
        <v>0</v>
      </c>
      <c r="E120" s="1">
        <v>0</v>
      </c>
      <c r="F120" s="1">
        <f t="shared" si="3"/>
        <v>1</v>
      </c>
      <c r="G120" s="1">
        <v>0</v>
      </c>
      <c r="H120" s="1">
        <v>0</v>
      </c>
      <c r="I120" s="1">
        <v>0</v>
      </c>
      <c r="J120" s="1">
        <v>0</v>
      </c>
      <c r="K120" s="1"/>
    </row>
    <row r="121" spans="1:11" ht="12.75">
      <c r="A121" s="28" t="s">
        <v>8</v>
      </c>
      <c r="B121" s="29">
        <f aca="true" t="shared" si="4" ref="B121:J121">SUM(B105:B120)</f>
        <v>27</v>
      </c>
      <c r="C121" s="29">
        <f t="shared" si="4"/>
        <v>26</v>
      </c>
      <c r="D121" s="29">
        <f t="shared" si="4"/>
        <v>3</v>
      </c>
      <c r="E121" s="29">
        <f t="shared" si="4"/>
        <v>2</v>
      </c>
      <c r="F121" s="29">
        <f t="shared" si="4"/>
        <v>58</v>
      </c>
      <c r="G121" s="29">
        <f t="shared" si="4"/>
        <v>5</v>
      </c>
      <c r="H121" s="29">
        <f t="shared" si="4"/>
        <v>1</v>
      </c>
      <c r="I121" s="29">
        <f t="shared" si="4"/>
        <v>2</v>
      </c>
      <c r="J121" s="29">
        <f t="shared" si="4"/>
        <v>0</v>
      </c>
      <c r="K121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11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169</v>
      </c>
      <c r="B4" s="1">
        <v>20</v>
      </c>
      <c r="C4" s="1">
        <v>7</v>
      </c>
      <c r="D4" s="1">
        <v>0</v>
      </c>
      <c r="E4" s="1">
        <v>0</v>
      </c>
      <c r="F4" s="1"/>
      <c r="G4" s="1"/>
      <c r="H4" s="1">
        <f>SUM(B4:G4)</f>
        <v>27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168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8</v>
      </c>
      <c r="C8" s="8">
        <f>SUM(C9:C11)</f>
        <v>13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4</v>
      </c>
      <c r="C9" s="8">
        <v>9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3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9</v>
      </c>
      <c r="C12" s="8">
        <v>7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0.3333333333333333</v>
      </c>
      <c r="C14" s="10">
        <f>SUM(C13/C12)</f>
        <v>0.2857142857142857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1</v>
      </c>
      <c r="C17" s="10">
        <f>SUM(C16)/(C15)</f>
        <v>0.6666666666666666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40</v>
      </c>
      <c r="C18" s="8">
        <f>SUM(C19)+(C24)</f>
        <v>43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34</v>
      </c>
      <c r="C19" s="8">
        <v>31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101</v>
      </c>
      <c r="C20" s="8">
        <v>170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13</v>
      </c>
      <c r="C21" s="8">
        <v>110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114</v>
      </c>
      <c r="C22" s="8">
        <f>SUM(C20)+(C21)</f>
        <v>280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2</v>
      </c>
      <c r="C23" s="8">
        <v>9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6</v>
      </c>
      <c r="C24" s="8">
        <v>12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5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157</v>
      </c>
      <c r="C27" s="8">
        <v>59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31.4</v>
      </c>
      <c r="C28" s="9">
        <f>SUM(C27/C26)</f>
        <v>29.5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3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30</v>
      </c>
      <c r="C32" s="8">
        <v>35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494</v>
      </c>
      <c r="C33" s="48" t="s">
        <v>495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395</v>
      </c>
      <c r="B36" s="8">
        <v>6</v>
      </c>
      <c r="C36" s="8">
        <v>24</v>
      </c>
      <c r="D36" s="9">
        <f aca="true" t="shared" si="0" ref="D36:D47">SUM(C36)/(B36)</f>
        <v>4</v>
      </c>
      <c r="E36" s="1">
        <v>8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496</v>
      </c>
      <c r="B37" s="8">
        <v>2</v>
      </c>
      <c r="C37" s="8">
        <v>20</v>
      </c>
      <c r="D37" s="9">
        <f t="shared" si="0"/>
        <v>10</v>
      </c>
      <c r="E37" s="1">
        <v>13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388</v>
      </c>
      <c r="B38" s="8">
        <v>9</v>
      </c>
      <c r="C38" s="8">
        <v>12</v>
      </c>
      <c r="D38" s="9">
        <f t="shared" si="0"/>
        <v>1.3333333333333333</v>
      </c>
      <c r="E38" s="1">
        <v>8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389</v>
      </c>
      <c r="B39" s="8">
        <v>5</v>
      </c>
      <c r="C39" s="8">
        <v>11</v>
      </c>
      <c r="D39" s="9">
        <f t="shared" si="0"/>
        <v>2.2</v>
      </c>
      <c r="E39" s="1">
        <v>6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394</v>
      </c>
      <c r="B40" s="8">
        <v>1</v>
      </c>
      <c r="C40" s="8">
        <v>10</v>
      </c>
      <c r="D40" s="9">
        <f t="shared" si="0"/>
        <v>10</v>
      </c>
      <c r="E40" s="1">
        <v>10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497</v>
      </c>
      <c r="B41" s="8">
        <v>3</v>
      </c>
      <c r="C41" s="8">
        <v>8</v>
      </c>
      <c r="D41" s="9">
        <f t="shared" si="0"/>
        <v>2.6666666666666665</v>
      </c>
      <c r="E41" s="1">
        <v>7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499</v>
      </c>
      <c r="B42" s="8">
        <v>1</v>
      </c>
      <c r="C42" s="8">
        <v>6</v>
      </c>
      <c r="D42" s="9">
        <f t="shared" si="0"/>
        <v>6</v>
      </c>
      <c r="E42" s="1">
        <v>6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393</v>
      </c>
      <c r="B43" s="8">
        <v>2</v>
      </c>
      <c r="C43" s="8">
        <v>5</v>
      </c>
      <c r="D43" s="9">
        <f t="shared" si="0"/>
        <v>2.5</v>
      </c>
      <c r="E43" s="1">
        <v>5</v>
      </c>
      <c r="F43" s="8">
        <v>0</v>
      </c>
      <c r="G43" s="8"/>
      <c r="H43" s="8"/>
      <c r="I43" s="8"/>
      <c r="J43" s="8"/>
      <c r="K43" s="8"/>
    </row>
    <row r="44" spans="1:11" ht="12.75">
      <c r="A44" s="7" t="s">
        <v>390</v>
      </c>
      <c r="B44" s="8">
        <v>3</v>
      </c>
      <c r="C44" s="8">
        <v>4</v>
      </c>
      <c r="D44" s="9">
        <f t="shared" si="0"/>
        <v>1.3333333333333333</v>
      </c>
      <c r="E44" s="1">
        <v>3</v>
      </c>
      <c r="F44" s="8">
        <v>0</v>
      </c>
      <c r="G44" s="8"/>
      <c r="H44" s="8"/>
      <c r="I44" s="8"/>
      <c r="J44" s="8"/>
      <c r="K44" s="8"/>
    </row>
    <row r="45" spans="1:11" ht="12.75">
      <c r="A45" s="7" t="s">
        <v>400</v>
      </c>
      <c r="B45" s="8">
        <v>2</v>
      </c>
      <c r="C45" s="8">
        <v>1</v>
      </c>
      <c r="D45" s="9">
        <f t="shared" si="0"/>
        <v>0.5</v>
      </c>
      <c r="E45" s="1">
        <v>5</v>
      </c>
      <c r="F45" s="8">
        <v>0</v>
      </c>
      <c r="G45" s="8"/>
      <c r="H45" s="8"/>
      <c r="I45" s="8"/>
      <c r="J45" s="8"/>
      <c r="K45" s="8"/>
    </row>
    <row r="46" spans="1:11" ht="12.75">
      <c r="A46" s="5" t="s">
        <v>8</v>
      </c>
      <c r="B46" s="6">
        <f>SUM(B36:B45)</f>
        <v>34</v>
      </c>
      <c r="C46" s="6">
        <f>SUM(C36:C45)</f>
        <v>101</v>
      </c>
      <c r="D46" s="15">
        <f t="shared" si="0"/>
        <v>2.9705882352941178</v>
      </c>
      <c r="E46" s="6">
        <v>13</v>
      </c>
      <c r="F46" s="6">
        <f>SUM(F36:F45)</f>
        <v>0</v>
      </c>
      <c r="G46" s="6"/>
      <c r="H46" s="6"/>
      <c r="I46" s="6"/>
      <c r="J46" s="6"/>
      <c r="K46" s="6"/>
    </row>
    <row r="47" spans="1:11" ht="12.75">
      <c r="A47" s="5" t="s">
        <v>169</v>
      </c>
      <c r="B47" s="6">
        <f>C19</f>
        <v>31</v>
      </c>
      <c r="C47" s="6">
        <f>C20</f>
        <v>170</v>
      </c>
      <c r="D47" s="15">
        <f t="shared" si="0"/>
        <v>5.483870967741935</v>
      </c>
      <c r="E47" s="6" t="s">
        <v>498</v>
      </c>
      <c r="F47" s="6">
        <v>3</v>
      </c>
      <c r="G47" s="6"/>
      <c r="H47" s="6"/>
      <c r="I47" s="6"/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43</v>
      </c>
      <c r="B49" s="6" t="s">
        <v>44</v>
      </c>
      <c r="C49" s="6" t="s">
        <v>39</v>
      </c>
      <c r="D49" s="6" t="s">
        <v>45</v>
      </c>
      <c r="E49" s="6" t="s">
        <v>46</v>
      </c>
      <c r="F49" s="6" t="s">
        <v>40</v>
      </c>
      <c r="G49" s="6" t="s">
        <v>47</v>
      </c>
      <c r="H49" s="6" t="s">
        <v>42</v>
      </c>
      <c r="I49" s="6" t="s">
        <v>41</v>
      </c>
      <c r="J49" s="6"/>
      <c r="K49" s="6"/>
    </row>
    <row r="50" spans="1:11" ht="12.75">
      <c r="A50" s="7" t="s">
        <v>389</v>
      </c>
      <c r="B50" s="8">
        <v>2</v>
      </c>
      <c r="C50" s="8">
        <v>6</v>
      </c>
      <c r="D50" s="8">
        <v>1</v>
      </c>
      <c r="E50" s="10">
        <f>SUM(B50)/(C50)</f>
        <v>0.3333333333333333</v>
      </c>
      <c r="F50" s="8">
        <v>13</v>
      </c>
      <c r="G50" s="16">
        <f>SUM(F50)/(C50)</f>
        <v>2.1666666666666665</v>
      </c>
      <c r="H50" s="8">
        <v>0</v>
      </c>
      <c r="I50" s="1">
        <v>19</v>
      </c>
      <c r="J50" s="8"/>
      <c r="K50" s="8"/>
    </row>
    <row r="51" spans="1:11" ht="12.75">
      <c r="A51" s="5" t="s">
        <v>8</v>
      </c>
      <c r="B51" s="6">
        <f>SUM(B50:B50)</f>
        <v>2</v>
      </c>
      <c r="C51" s="6">
        <f>SUM(C50:C50)</f>
        <v>6</v>
      </c>
      <c r="D51" s="6">
        <f>SUM(D50:D50)</f>
        <v>1</v>
      </c>
      <c r="E51" s="17">
        <f>SUM(B51)/(C51)</f>
        <v>0.3333333333333333</v>
      </c>
      <c r="F51" s="6">
        <f>SUM(F50:F50)</f>
        <v>13</v>
      </c>
      <c r="G51" s="18">
        <f>SUM(F51)/(C51)</f>
        <v>2.1666666666666665</v>
      </c>
      <c r="H51" s="6">
        <f>SUM(H50:H50)</f>
        <v>0</v>
      </c>
      <c r="I51" s="6">
        <v>19</v>
      </c>
      <c r="J51" s="6"/>
      <c r="K51" s="6"/>
    </row>
    <row r="52" spans="1:11" ht="12.75">
      <c r="A52" s="5" t="s">
        <v>169</v>
      </c>
      <c r="B52" s="6">
        <f>C23</f>
        <v>9</v>
      </c>
      <c r="C52" s="6">
        <f>C24</f>
        <v>12</v>
      </c>
      <c r="D52" s="6">
        <f>C25</f>
        <v>0</v>
      </c>
      <c r="E52" s="17">
        <f>SUM(B52)/(C52)</f>
        <v>0.75</v>
      </c>
      <c r="F52" s="6">
        <f>C21</f>
        <v>110</v>
      </c>
      <c r="G52" s="18">
        <f>SUM(F52)/(C52)</f>
        <v>9.166666666666666</v>
      </c>
      <c r="H52" s="6">
        <v>1</v>
      </c>
      <c r="I52" s="6">
        <v>34</v>
      </c>
      <c r="J52" s="6"/>
      <c r="K52" s="6"/>
    </row>
    <row r="53" spans="1:11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5" t="s">
        <v>48</v>
      </c>
      <c r="B54" s="6" t="s">
        <v>49</v>
      </c>
      <c r="C54" s="6" t="s">
        <v>40</v>
      </c>
      <c r="D54" s="6" t="s">
        <v>9</v>
      </c>
      <c r="E54" s="6" t="s">
        <v>41</v>
      </c>
      <c r="F54" s="6" t="s">
        <v>42</v>
      </c>
      <c r="G54" s="6"/>
      <c r="H54" s="6"/>
      <c r="I54" s="6"/>
      <c r="J54" s="6"/>
      <c r="K54" s="6"/>
    </row>
    <row r="55" spans="1:11" ht="12.75">
      <c r="A55" s="7" t="s">
        <v>408</v>
      </c>
      <c r="B55" s="8">
        <v>1</v>
      </c>
      <c r="C55" s="8">
        <v>19</v>
      </c>
      <c r="D55" s="9">
        <f>SUM(C55)/(B55)</f>
        <v>19</v>
      </c>
      <c r="E55" s="1">
        <v>19</v>
      </c>
      <c r="F55" s="8">
        <v>0</v>
      </c>
      <c r="G55" s="8"/>
      <c r="H55" s="8"/>
      <c r="I55" s="8"/>
      <c r="J55" s="8"/>
      <c r="K55" s="8"/>
    </row>
    <row r="56" spans="1:11" ht="12.75">
      <c r="A56" t="s">
        <v>400</v>
      </c>
      <c r="B56" s="8">
        <v>1</v>
      </c>
      <c r="C56" s="8">
        <v>-6</v>
      </c>
      <c r="D56" s="9">
        <f>SUM(C56)/(B56)</f>
        <v>-6</v>
      </c>
      <c r="E56" s="1">
        <v>-6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SUM(B55:B56)</f>
        <v>2</v>
      </c>
      <c r="C57" s="6">
        <f>SUM(C55:C56)</f>
        <v>13</v>
      </c>
      <c r="D57" s="15">
        <f>SUM(C57)/(B57)</f>
        <v>6.5</v>
      </c>
      <c r="E57" s="6">
        <v>19</v>
      </c>
      <c r="F57" s="6">
        <f>SUM(F55:F56)</f>
        <v>0</v>
      </c>
      <c r="G57" s="6"/>
      <c r="H57" s="6"/>
      <c r="I57" s="6"/>
      <c r="J57" s="6"/>
      <c r="K57" s="14"/>
    </row>
    <row r="58" spans="1:11" ht="12.75">
      <c r="A58" s="5" t="s">
        <v>169</v>
      </c>
      <c r="B58" s="6">
        <f>C23</f>
        <v>9</v>
      </c>
      <c r="C58" s="6">
        <f>C21</f>
        <v>110</v>
      </c>
      <c r="D58" s="15">
        <f>SUM(C58)/(B58)</f>
        <v>12.222222222222221</v>
      </c>
      <c r="E58" s="6">
        <v>34</v>
      </c>
      <c r="F58" s="6">
        <v>1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5" t="s">
        <v>8</v>
      </c>
      <c r="B62" s="6"/>
      <c r="C62" s="6"/>
      <c r="D62" s="6"/>
      <c r="E62" s="6"/>
      <c r="F62" s="6"/>
      <c r="G62" s="6"/>
      <c r="H62" s="6"/>
      <c r="I62" s="6">
        <f>SUM(B62*6)+(C62*6)+(D62*6)+(E62)+(F62*2)+(G62*3)+(H62*2)</f>
        <v>0</v>
      </c>
      <c r="J62" s="6"/>
      <c r="K62" s="14"/>
    </row>
    <row r="63" spans="1:11" ht="12.75">
      <c r="A63" s="5" t="s">
        <v>169</v>
      </c>
      <c r="B63" s="6">
        <f>F47</f>
        <v>3</v>
      </c>
      <c r="C63" s="6">
        <f>H52</f>
        <v>1</v>
      </c>
      <c r="D63" s="6">
        <f>SUM(F73)+(F77)+(F81)</f>
        <v>0</v>
      </c>
      <c r="E63" s="6">
        <f>B67</f>
        <v>3</v>
      </c>
      <c r="F63" s="6">
        <v>0</v>
      </c>
      <c r="G63" s="6">
        <f>E67</f>
        <v>0</v>
      </c>
      <c r="H63" s="6">
        <v>0</v>
      </c>
      <c r="I63" s="6">
        <f>SUM(B63*6)+(C63*6)+(D63*6)+(E63)+(F63*2)+(G63*3)+(H63*2)</f>
        <v>27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87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74</v>
      </c>
      <c r="K65" s="14"/>
    </row>
    <row r="66" spans="1:11" ht="12.75">
      <c r="A66" s="5" t="s">
        <v>8</v>
      </c>
      <c r="B66" s="6"/>
      <c r="C66" s="6"/>
      <c r="D66" s="17"/>
      <c r="E66" s="6"/>
      <c r="F66" s="6"/>
      <c r="G66" s="17"/>
      <c r="H66" s="6"/>
      <c r="I66" s="6">
        <f>SUM(B66)+(E66*3)</f>
        <v>0</v>
      </c>
      <c r="J66" s="19"/>
      <c r="K66" s="6"/>
    </row>
    <row r="67" spans="1:11" ht="12.75">
      <c r="A67" s="5" t="s">
        <v>169</v>
      </c>
      <c r="B67" s="6">
        <v>3</v>
      </c>
      <c r="C67" s="6">
        <v>4</v>
      </c>
      <c r="D67" s="17">
        <f>SUM(B67/C67)</f>
        <v>0.75</v>
      </c>
      <c r="E67" s="23">
        <v>0</v>
      </c>
      <c r="F67" s="23">
        <v>0</v>
      </c>
      <c r="G67" s="17">
        <v>0</v>
      </c>
      <c r="H67" s="6" t="s">
        <v>95</v>
      </c>
      <c r="I67" s="6">
        <f>SUM(B67)+(E67*3)</f>
        <v>3</v>
      </c>
      <c r="J67" s="19"/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75</v>
      </c>
      <c r="B69" s="6" t="s">
        <v>76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410</v>
      </c>
      <c r="B70" s="8">
        <v>2</v>
      </c>
      <c r="C70" s="8">
        <v>32</v>
      </c>
      <c r="D70" s="9">
        <f>SUM(C70)/(B70)</f>
        <v>16</v>
      </c>
      <c r="E70" s="1">
        <v>26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395</v>
      </c>
      <c r="B71" s="8">
        <v>1</v>
      </c>
      <c r="C71" s="8">
        <v>15</v>
      </c>
      <c r="D71" s="9">
        <f>SUM(C71)/(B71)</f>
        <v>15</v>
      </c>
      <c r="E71" s="1">
        <v>15</v>
      </c>
      <c r="F71" s="8">
        <v>0</v>
      </c>
      <c r="G71" s="8"/>
      <c r="H71" s="8"/>
      <c r="I71" s="8"/>
      <c r="J71" s="8"/>
      <c r="K71" s="8"/>
    </row>
    <row r="72" spans="1:11" ht="12.75">
      <c r="A72" s="5" t="s">
        <v>8</v>
      </c>
      <c r="B72" s="6">
        <f>SUM(B70:B71)</f>
        <v>3</v>
      </c>
      <c r="C72" s="6">
        <f>SUM(C70:C71)</f>
        <v>47</v>
      </c>
      <c r="D72" s="15">
        <f>SUM(C72)/(B72)</f>
        <v>15.666666666666666</v>
      </c>
      <c r="E72" s="6">
        <v>26</v>
      </c>
      <c r="F72" s="6">
        <f>SUM(F70:F71)</f>
        <v>0</v>
      </c>
      <c r="G72" s="6"/>
      <c r="H72" s="6"/>
      <c r="I72" s="6"/>
      <c r="J72" s="6"/>
      <c r="K72" s="14"/>
    </row>
    <row r="73" spans="1:11" ht="12.75">
      <c r="A73" s="5" t="s">
        <v>169</v>
      </c>
      <c r="B73" s="6">
        <v>1</v>
      </c>
      <c r="C73" s="6">
        <v>24</v>
      </c>
      <c r="D73" s="15">
        <f>SUM(C73)/(B73)</f>
        <v>24</v>
      </c>
      <c r="E73" s="6">
        <v>24</v>
      </c>
      <c r="F73" s="6">
        <v>0</v>
      </c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64</v>
      </c>
      <c r="B75" s="6" t="s">
        <v>77</v>
      </c>
      <c r="C75" s="6" t="s">
        <v>40</v>
      </c>
      <c r="D75" s="6" t="s">
        <v>9</v>
      </c>
      <c r="E75" s="6" t="s">
        <v>41</v>
      </c>
      <c r="F75" s="6" t="s">
        <v>42</v>
      </c>
      <c r="G75" s="12"/>
      <c r="H75" s="12"/>
      <c r="I75" s="12"/>
      <c r="J75" s="12"/>
      <c r="K75" s="14"/>
    </row>
    <row r="76" spans="1:11" ht="12.75">
      <c r="A76" s="5" t="s">
        <v>8</v>
      </c>
      <c r="B76" s="6">
        <v>0</v>
      </c>
      <c r="C76" s="6"/>
      <c r="D76" s="15"/>
      <c r="E76" s="6"/>
      <c r="F76" s="6"/>
      <c r="G76" s="5"/>
      <c r="H76" s="5"/>
      <c r="I76" s="5"/>
      <c r="J76" s="5"/>
      <c r="K76" s="6"/>
    </row>
    <row r="77" spans="1:11" ht="12.75">
      <c r="A77" s="5" t="s">
        <v>169</v>
      </c>
      <c r="B77" s="6">
        <v>3</v>
      </c>
      <c r="C77" s="6">
        <v>13</v>
      </c>
      <c r="D77" s="15">
        <f>SUM(C77)/(B77)</f>
        <v>4.333333333333333</v>
      </c>
      <c r="E77" s="6">
        <v>9</v>
      </c>
      <c r="F77" s="6">
        <v>0</v>
      </c>
      <c r="G77" s="5"/>
      <c r="H77" s="5"/>
      <c r="I77" s="5"/>
      <c r="J77" s="5"/>
      <c r="K77" s="6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65</v>
      </c>
      <c r="B79" s="6" t="s">
        <v>78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5" t="s">
        <v>8</v>
      </c>
      <c r="B80" s="6">
        <v>0</v>
      </c>
      <c r="C80" s="6"/>
      <c r="D80" s="15"/>
      <c r="E80" s="6"/>
      <c r="F80" s="6"/>
      <c r="G80" s="12"/>
      <c r="H80" s="12"/>
      <c r="I80" s="12"/>
      <c r="J80" s="12"/>
      <c r="K80" s="14"/>
    </row>
    <row r="81" spans="1:11" ht="12.75">
      <c r="A81" s="5" t="s">
        <v>169</v>
      </c>
      <c r="B81" s="6">
        <v>1</v>
      </c>
      <c r="C81" s="6">
        <v>0</v>
      </c>
      <c r="D81" s="15">
        <f>SUM(C81)/(B81)</f>
        <v>0</v>
      </c>
      <c r="E81" s="6">
        <v>0</v>
      </c>
      <c r="F81" s="6">
        <v>0</v>
      </c>
      <c r="G81" s="7"/>
      <c r="H81" s="7"/>
      <c r="I81" s="7"/>
      <c r="J81" s="7"/>
      <c r="K81" s="8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66</v>
      </c>
      <c r="B83" s="6" t="s">
        <v>79</v>
      </c>
      <c r="C83" s="6" t="s">
        <v>40</v>
      </c>
      <c r="D83" s="6" t="s">
        <v>9</v>
      </c>
      <c r="E83" s="6" t="s">
        <v>41</v>
      </c>
      <c r="F83" s="6"/>
      <c r="G83" s="12"/>
      <c r="H83" s="12"/>
      <c r="I83" s="12"/>
      <c r="J83" s="12"/>
      <c r="K83" s="14"/>
    </row>
    <row r="84" spans="1:11" ht="12.75">
      <c r="A84" s="7" t="s">
        <v>390</v>
      </c>
      <c r="B84" s="8">
        <v>5</v>
      </c>
      <c r="C84" s="8">
        <v>157</v>
      </c>
      <c r="D84" s="9">
        <f>SUM(C84)/(B84)</f>
        <v>31.4</v>
      </c>
      <c r="E84" s="1">
        <v>37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5</v>
      </c>
      <c r="C85" s="6">
        <f>SUM(C84:C84)</f>
        <v>157</v>
      </c>
      <c r="D85" s="15">
        <f>SUM(C85)/(B85)</f>
        <v>31.4</v>
      </c>
      <c r="E85" s="6">
        <v>37</v>
      </c>
      <c r="F85" s="6"/>
      <c r="G85" s="5"/>
      <c r="H85" s="5"/>
      <c r="I85" s="5"/>
      <c r="J85" s="5"/>
      <c r="K85" s="6"/>
    </row>
    <row r="86" spans="1:11" ht="12.75">
      <c r="A86" s="5" t="s">
        <v>169</v>
      </c>
      <c r="B86" s="6">
        <f>C26</f>
        <v>2</v>
      </c>
      <c r="C86" s="6">
        <f>C27</f>
        <v>59</v>
      </c>
      <c r="D86" s="15">
        <f>SUM(C86)/(B86)</f>
        <v>29.5</v>
      </c>
      <c r="E86" s="6">
        <v>32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82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7" t="s">
        <v>489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490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491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492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28" t="s">
        <v>67</v>
      </c>
      <c r="B94" s="29" t="s">
        <v>6</v>
      </c>
      <c r="C94" s="29" t="s">
        <v>91</v>
      </c>
      <c r="D94" s="29" t="s">
        <v>71</v>
      </c>
      <c r="E94" s="29" t="s">
        <v>70</v>
      </c>
      <c r="F94" s="29" t="s">
        <v>407</v>
      </c>
      <c r="G94" s="29" t="s">
        <v>415</v>
      </c>
      <c r="H94" s="29" t="s">
        <v>416</v>
      </c>
      <c r="I94" s="29" t="s">
        <v>73</v>
      </c>
      <c r="J94" s="29" t="s">
        <v>83</v>
      </c>
      <c r="K94" s="44"/>
    </row>
    <row r="95" spans="1:11" ht="12.75">
      <c r="A95" s="50" t="s">
        <v>413</v>
      </c>
      <c r="B95" s="8">
        <v>4</v>
      </c>
      <c r="C95" s="8">
        <v>5</v>
      </c>
      <c r="D95" s="8">
        <v>0</v>
      </c>
      <c r="E95" s="8">
        <v>0</v>
      </c>
      <c r="F95" s="8">
        <f aca="true" t="shared" si="1" ref="F95:F110">SUM(B95:E95)</f>
        <v>9</v>
      </c>
      <c r="G95" s="8">
        <v>0</v>
      </c>
      <c r="H95" s="8">
        <v>0</v>
      </c>
      <c r="I95" s="8">
        <v>0</v>
      </c>
      <c r="J95" s="8">
        <v>0</v>
      </c>
      <c r="K95" s="1"/>
    </row>
    <row r="96" spans="1:11" ht="12.75">
      <c r="A96" s="50" t="s">
        <v>393</v>
      </c>
      <c r="B96" s="8">
        <v>6</v>
      </c>
      <c r="C96" s="8">
        <v>2</v>
      </c>
      <c r="D96" s="8">
        <v>0</v>
      </c>
      <c r="E96" s="8">
        <v>0</v>
      </c>
      <c r="F96" s="8">
        <f t="shared" si="1"/>
        <v>8</v>
      </c>
      <c r="G96" s="8">
        <v>0</v>
      </c>
      <c r="H96" s="8">
        <v>1</v>
      </c>
      <c r="I96" s="8">
        <v>0</v>
      </c>
      <c r="J96" s="8">
        <v>0</v>
      </c>
      <c r="K96" s="1"/>
    </row>
    <row r="97" spans="1:11" ht="12.75">
      <c r="A97" s="50" t="s">
        <v>408</v>
      </c>
      <c r="B97" s="8">
        <v>5</v>
      </c>
      <c r="C97" s="8">
        <v>3</v>
      </c>
      <c r="D97" s="8">
        <v>0</v>
      </c>
      <c r="E97" s="8">
        <v>0</v>
      </c>
      <c r="F97" s="8">
        <f t="shared" si="1"/>
        <v>8</v>
      </c>
      <c r="G97" s="8">
        <v>0</v>
      </c>
      <c r="H97" s="8">
        <v>0</v>
      </c>
      <c r="I97" s="8">
        <v>0</v>
      </c>
      <c r="J97" s="8">
        <v>0</v>
      </c>
      <c r="K97" s="1"/>
    </row>
    <row r="98" spans="1:11" ht="12.75">
      <c r="A98" s="50" t="s">
        <v>389</v>
      </c>
      <c r="B98" s="8">
        <v>2</v>
      </c>
      <c r="C98" s="8">
        <v>5</v>
      </c>
      <c r="D98" s="8">
        <v>0</v>
      </c>
      <c r="E98" s="8">
        <v>0</v>
      </c>
      <c r="F98" s="8">
        <f t="shared" si="1"/>
        <v>7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50" t="s">
        <v>473</v>
      </c>
      <c r="B99" s="8">
        <v>3</v>
      </c>
      <c r="C99" s="8">
        <v>1</v>
      </c>
      <c r="D99" s="8">
        <v>0</v>
      </c>
      <c r="E99" s="8">
        <v>0</v>
      </c>
      <c r="F99" s="8">
        <f t="shared" si="1"/>
        <v>4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50" t="s">
        <v>394</v>
      </c>
      <c r="B100" s="8">
        <v>1</v>
      </c>
      <c r="C100" s="8">
        <v>3</v>
      </c>
      <c r="D100" s="8">
        <v>0</v>
      </c>
      <c r="E100" s="8">
        <v>0</v>
      </c>
      <c r="F100" s="8">
        <f t="shared" si="1"/>
        <v>4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50" t="s">
        <v>390</v>
      </c>
      <c r="B101" s="8">
        <v>1</v>
      </c>
      <c r="C101" s="8">
        <v>2</v>
      </c>
      <c r="D101" s="8">
        <v>1</v>
      </c>
      <c r="E101" s="8">
        <v>0</v>
      </c>
      <c r="F101" s="8">
        <f t="shared" si="1"/>
        <v>4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50" t="s">
        <v>388</v>
      </c>
      <c r="B102" s="8">
        <v>2</v>
      </c>
      <c r="C102" s="8">
        <v>1</v>
      </c>
      <c r="D102" s="8">
        <v>0</v>
      </c>
      <c r="E102" s="8">
        <v>0</v>
      </c>
      <c r="F102" s="8">
        <f t="shared" si="1"/>
        <v>3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50" t="s">
        <v>412</v>
      </c>
      <c r="B103" s="8">
        <v>1</v>
      </c>
      <c r="C103" s="8">
        <v>2</v>
      </c>
      <c r="D103" s="8">
        <v>0</v>
      </c>
      <c r="E103" s="8">
        <v>0</v>
      </c>
      <c r="F103" s="8">
        <f t="shared" si="1"/>
        <v>3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50" t="s">
        <v>409</v>
      </c>
      <c r="B104" s="8">
        <v>0</v>
      </c>
      <c r="C104" s="8">
        <v>2</v>
      </c>
      <c r="D104" s="8">
        <v>1</v>
      </c>
      <c r="E104" s="8">
        <v>0</v>
      </c>
      <c r="F104" s="8">
        <f t="shared" si="1"/>
        <v>3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50" t="s">
        <v>400</v>
      </c>
      <c r="B105" s="8">
        <v>2</v>
      </c>
      <c r="C105" s="8">
        <v>0</v>
      </c>
      <c r="D105" s="8">
        <v>0</v>
      </c>
      <c r="E105" s="8">
        <v>0</v>
      </c>
      <c r="F105" s="8">
        <f t="shared" si="1"/>
        <v>2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50" t="s">
        <v>410</v>
      </c>
      <c r="B106" s="8">
        <v>1</v>
      </c>
      <c r="C106" s="8">
        <v>1</v>
      </c>
      <c r="D106" s="8">
        <v>0</v>
      </c>
      <c r="E106" s="8">
        <v>0</v>
      </c>
      <c r="F106" s="8">
        <f t="shared" si="1"/>
        <v>2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50" t="s">
        <v>397</v>
      </c>
      <c r="B107" s="8">
        <v>1</v>
      </c>
      <c r="C107" s="8">
        <v>1</v>
      </c>
      <c r="D107" s="8">
        <v>0</v>
      </c>
      <c r="E107" s="8">
        <v>0</v>
      </c>
      <c r="F107" s="8">
        <f t="shared" si="1"/>
        <v>2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50" t="s">
        <v>429</v>
      </c>
      <c r="B108" s="8">
        <v>0</v>
      </c>
      <c r="C108" s="8">
        <v>2</v>
      </c>
      <c r="D108" s="8">
        <v>0</v>
      </c>
      <c r="E108" s="8">
        <v>0</v>
      </c>
      <c r="F108" s="8">
        <f t="shared" si="1"/>
        <v>2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50" t="s">
        <v>428</v>
      </c>
      <c r="B109" s="8">
        <v>1</v>
      </c>
      <c r="C109" s="8">
        <v>0</v>
      </c>
      <c r="D109" s="8">
        <v>0</v>
      </c>
      <c r="E109" s="8">
        <v>0</v>
      </c>
      <c r="F109" s="8">
        <f t="shared" si="1"/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50" t="s">
        <v>414</v>
      </c>
      <c r="B110" s="8">
        <v>1</v>
      </c>
      <c r="C110" s="8">
        <v>0</v>
      </c>
      <c r="D110" s="8">
        <v>0</v>
      </c>
      <c r="E110" s="8">
        <v>0</v>
      </c>
      <c r="F110" s="8">
        <f t="shared" si="1"/>
        <v>1</v>
      </c>
      <c r="G110" s="8">
        <v>0</v>
      </c>
      <c r="H110" s="8">
        <v>0</v>
      </c>
      <c r="I110" s="8">
        <v>1</v>
      </c>
      <c r="J110" s="8">
        <v>0</v>
      </c>
      <c r="K110" s="1"/>
    </row>
    <row r="111" spans="1:11" ht="12.75">
      <c r="A111" s="28" t="s">
        <v>8</v>
      </c>
      <c r="B111" s="29">
        <f aca="true" t="shared" si="2" ref="B111:J111">SUM(B95:B110)</f>
        <v>31</v>
      </c>
      <c r="C111" s="29">
        <f t="shared" si="2"/>
        <v>30</v>
      </c>
      <c r="D111" s="29">
        <f t="shared" si="2"/>
        <v>2</v>
      </c>
      <c r="E111" s="29">
        <f t="shared" si="2"/>
        <v>0</v>
      </c>
      <c r="F111" s="29">
        <f t="shared" si="2"/>
        <v>63</v>
      </c>
      <c r="G111" s="29">
        <f t="shared" si="2"/>
        <v>0</v>
      </c>
      <c r="H111" s="29">
        <f t="shared" si="2"/>
        <v>1</v>
      </c>
      <c r="I111" s="29">
        <f t="shared" si="2"/>
        <v>1</v>
      </c>
      <c r="J111" s="29">
        <f t="shared" si="2"/>
        <v>0</v>
      </c>
      <c r="K111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195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101</v>
      </c>
      <c r="B4" s="1">
        <v>0</v>
      </c>
      <c r="C4" s="1">
        <v>10</v>
      </c>
      <c r="D4" s="1">
        <v>0</v>
      </c>
      <c r="E4" s="1">
        <v>0</v>
      </c>
      <c r="F4" s="1"/>
      <c r="G4" s="1"/>
      <c r="H4" s="1">
        <f>SUM(B4:G4)</f>
        <v>10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3</v>
      </c>
      <c r="E5" s="1">
        <v>14</v>
      </c>
      <c r="F5" s="1"/>
      <c r="G5" s="1"/>
      <c r="H5" s="1">
        <f>SUM(B5:G5)</f>
        <v>17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114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11</v>
      </c>
      <c r="C8" s="8">
        <f>SUM(C9:C11)</f>
        <v>9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11</v>
      </c>
      <c r="C9" s="8">
        <v>2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2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12</v>
      </c>
      <c r="C12" s="8">
        <v>13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0.25</v>
      </c>
      <c r="C14" s="10">
        <f>SUM(C13/C12)</f>
        <v>0.3076923076923077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4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0.5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57</v>
      </c>
      <c r="C18" s="8">
        <f>SUM(C19)+(C24)</f>
        <v>43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49</v>
      </c>
      <c r="C19" s="8">
        <v>20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188</v>
      </c>
      <c r="C20" s="8">
        <v>33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-4</v>
      </c>
      <c r="C21" s="8">
        <v>142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184</v>
      </c>
      <c r="C22" s="8">
        <f>SUM(C20)+(C21)</f>
        <v>175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2</v>
      </c>
      <c r="C23" s="8">
        <v>10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8</v>
      </c>
      <c r="C24" s="8">
        <v>23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96</v>
      </c>
      <c r="C27" s="8">
        <v>84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32</v>
      </c>
      <c r="C28" s="9">
        <f>SUM(C27/C26)</f>
        <v>21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8</v>
      </c>
      <c r="C31" s="8">
        <v>7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69</v>
      </c>
      <c r="C32" s="8">
        <v>52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505</v>
      </c>
      <c r="C33" s="48" t="s">
        <v>506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389</v>
      </c>
      <c r="B36" s="8">
        <v>22</v>
      </c>
      <c r="C36" s="8">
        <v>98</v>
      </c>
      <c r="D36" s="9">
        <f aca="true" t="shared" si="0" ref="D36:D42">SUM(C36)/(B36)</f>
        <v>4.454545454545454</v>
      </c>
      <c r="E36" s="1">
        <v>16</v>
      </c>
      <c r="F36" s="8">
        <v>2</v>
      </c>
      <c r="G36" s="8"/>
      <c r="H36" s="8"/>
      <c r="I36" s="8"/>
      <c r="J36" s="8"/>
      <c r="K36" s="8"/>
    </row>
    <row r="37" spans="1:11" ht="12.75">
      <c r="A37" s="7" t="s">
        <v>388</v>
      </c>
      <c r="B37" s="8">
        <v>13</v>
      </c>
      <c r="C37" s="8">
        <v>56</v>
      </c>
      <c r="D37" s="9">
        <f t="shared" si="0"/>
        <v>4.3076923076923075</v>
      </c>
      <c r="E37" s="1">
        <v>15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394</v>
      </c>
      <c r="B38" s="8">
        <v>9</v>
      </c>
      <c r="C38" s="8">
        <v>24</v>
      </c>
      <c r="D38" s="9">
        <f t="shared" si="0"/>
        <v>2.6666666666666665</v>
      </c>
      <c r="E38" s="1">
        <v>6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390</v>
      </c>
      <c r="B39" s="8">
        <v>4</v>
      </c>
      <c r="C39" s="8">
        <v>13</v>
      </c>
      <c r="D39" s="9">
        <f t="shared" si="0"/>
        <v>3.25</v>
      </c>
      <c r="E39" s="1">
        <v>6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395</v>
      </c>
      <c r="B40" s="8">
        <v>1</v>
      </c>
      <c r="C40" s="8">
        <v>-3</v>
      </c>
      <c r="D40" s="9">
        <f t="shared" si="0"/>
        <v>-3</v>
      </c>
      <c r="E40" s="1" t="s">
        <v>402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49</v>
      </c>
      <c r="C41" s="6">
        <f>SUM(C36:C40)</f>
        <v>188</v>
      </c>
      <c r="D41" s="15">
        <f t="shared" si="0"/>
        <v>3.836734693877551</v>
      </c>
      <c r="E41" s="6">
        <v>16</v>
      </c>
      <c r="F41" s="6">
        <f>SUM(F36:F40)</f>
        <v>2</v>
      </c>
      <c r="G41" s="6"/>
      <c r="H41" s="6"/>
      <c r="I41" s="6"/>
      <c r="J41" s="6"/>
      <c r="K41" s="6"/>
    </row>
    <row r="42" spans="1:11" ht="12.75">
      <c r="A42" s="5" t="s">
        <v>101</v>
      </c>
      <c r="B42" s="6">
        <f>C19</f>
        <v>20</v>
      </c>
      <c r="C42" s="6">
        <f>C20</f>
        <v>33</v>
      </c>
      <c r="D42" s="15">
        <f t="shared" si="0"/>
        <v>1.65</v>
      </c>
      <c r="E42" s="6">
        <v>7</v>
      </c>
      <c r="F42" s="6">
        <v>0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43</v>
      </c>
      <c r="B44" s="6" t="s">
        <v>44</v>
      </c>
      <c r="C44" s="6" t="s">
        <v>39</v>
      </c>
      <c r="D44" s="6" t="s">
        <v>45</v>
      </c>
      <c r="E44" s="6" t="s">
        <v>46</v>
      </c>
      <c r="F44" s="6" t="s">
        <v>40</v>
      </c>
      <c r="G44" s="6" t="s">
        <v>47</v>
      </c>
      <c r="H44" s="6" t="s">
        <v>42</v>
      </c>
      <c r="I44" s="6" t="s">
        <v>41</v>
      </c>
      <c r="J44" s="6"/>
      <c r="K44" s="6"/>
    </row>
    <row r="45" spans="1:11" ht="12.75">
      <c r="A45" s="7" t="s">
        <v>389</v>
      </c>
      <c r="B45" s="8">
        <v>2</v>
      </c>
      <c r="C45" s="8">
        <v>8</v>
      </c>
      <c r="D45" s="8">
        <v>1</v>
      </c>
      <c r="E45" s="10">
        <f>SUM(B45)/(C45)</f>
        <v>0.25</v>
      </c>
      <c r="F45" s="8">
        <v>-4</v>
      </c>
      <c r="G45" s="16">
        <f>SUM(F45)/(C45)</f>
        <v>-0.5</v>
      </c>
      <c r="H45" s="8">
        <v>0</v>
      </c>
      <c r="I45" s="1">
        <v>5</v>
      </c>
      <c r="J45" s="8"/>
      <c r="K45" s="8"/>
    </row>
    <row r="46" spans="1:11" ht="12.75">
      <c r="A46" s="5" t="s">
        <v>8</v>
      </c>
      <c r="B46" s="6">
        <f>SUM(B45:B45)</f>
        <v>2</v>
      </c>
      <c r="C46" s="6">
        <f>SUM(C45:C45)</f>
        <v>8</v>
      </c>
      <c r="D46" s="6">
        <f>SUM(D45:D45)</f>
        <v>1</v>
      </c>
      <c r="E46" s="17">
        <f>SUM(B46)/(C46)</f>
        <v>0.25</v>
      </c>
      <c r="F46" s="6">
        <f>SUM(F45:F45)</f>
        <v>-4</v>
      </c>
      <c r="G46" s="18">
        <f>SUM(F46)/(C46)</f>
        <v>-0.5</v>
      </c>
      <c r="H46" s="6">
        <f>SUM(H45:H45)</f>
        <v>0</v>
      </c>
      <c r="I46" s="6">
        <v>5</v>
      </c>
      <c r="J46" s="6"/>
      <c r="K46" s="6"/>
    </row>
    <row r="47" spans="1:11" ht="12.75">
      <c r="A47" s="5" t="s">
        <v>101</v>
      </c>
      <c r="B47" s="6">
        <f>C23</f>
        <v>10</v>
      </c>
      <c r="C47" s="6">
        <f>C24</f>
        <v>23</v>
      </c>
      <c r="D47" s="6">
        <f>C25</f>
        <v>0</v>
      </c>
      <c r="E47" s="17">
        <f>SUM(B47)/(C47)</f>
        <v>0.43478260869565216</v>
      </c>
      <c r="F47" s="6">
        <f>C21</f>
        <v>142</v>
      </c>
      <c r="G47" s="18">
        <f>SUM(F47)/(C47)</f>
        <v>6.173913043478261</v>
      </c>
      <c r="H47" s="6">
        <v>0</v>
      </c>
      <c r="I47" s="6">
        <v>43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48</v>
      </c>
      <c r="B49" s="6" t="s">
        <v>49</v>
      </c>
      <c r="C49" s="6" t="s">
        <v>40</v>
      </c>
      <c r="D49" s="6" t="s">
        <v>9</v>
      </c>
      <c r="E49" s="6" t="s">
        <v>41</v>
      </c>
      <c r="F49" s="6" t="s">
        <v>42</v>
      </c>
      <c r="G49" s="6"/>
      <c r="H49" s="6"/>
      <c r="I49" s="6"/>
      <c r="J49" s="6"/>
      <c r="K49" s="6"/>
    </row>
    <row r="50" spans="1:11" ht="12.75">
      <c r="A50" s="7" t="s">
        <v>388</v>
      </c>
      <c r="B50" s="8">
        <v>2</v>
      </c>
      <c r="C50" s="8">
        <v>-4</v>
      </c>
      <c r="D50" s="9">
        <f>SUM(C50)/(B50)</f>
        <v>-2</v>
      </c>
      <c r="E50" s="1">
        <v>5</v>
      </c>
      <c r="F50" s="8">
        <v>0</v>
      </c>
      <c r="G50" s="8"/>
      <c r="H50" s="8"/>
      <c r="I50" s="8"/>
      <c r="J50" s="8"/>
      <c r="K50" s="8"/>
    </row>
    <row r="51" spans="1:11" ht="12.75">
      <c r="A51" s="5" t="s">
        <v>8</v>
      </c>
      <c r="B51" s="6">
        <f>SUM(B50:B50)</f>
        <v>2</v>
      </c>
      <c r="C51" s="6">
        <f>SUM(C50:C50)</f>
        <v>-4</v>
      </c>
      <c r="D51" s="15">
        <f>SUM(C51)/(B51)</f>
        <v>-2</v>
      </c>
      <c r="E51" s="6">
        <v>5</v>
      </c>
      <c r="F51" s="6">
        <f>SUM(F50:F50)</f>
        <v>0</v>
      </c>
      <c r="G51" s="6"/>
      <c r="H51" s="6"/>
      <c r="I51" s="6"/>
      <c r="J51" s="6"/>
      <c r="K51" s="14"/>
    </row>
    <row r="52" spans="1:11" ht="12.75">
      <c r="A52" s="5" t="s">
        <v>101</v>
      </c>
      <c r="B52" s="6">
        <f>C23</f>
        <v>10</v>
      </c>
      <c r="C52" s="6">
        <f>C21</f>
        <v>142</v>
      </c>
      <c r="D52" s="15">
        <f>SUM(C52)/(B52)</f>
        <v>14.2</v>
      </c>
      <c r="E52" s="6">
        <v>43</v>
      </c>
      <c r="F52" s="6">
        <v>0</v>
      </c>
      <c r="G52" s="6"/>
      <c r="H52" s="6"/>
      <c r="I52" s="6"/>
      <c r="J52" s="6"/>
      <c r="K52" s="14"/>
    </row>
    <row r="53" spans="1:11" ht="12.75">
      <c r="A53" s="5"/>
      <c r="B53" s="6"/>
      <c r="C53" s="6"/>
      <c r="D53" s="15"/>
      <c r="E53" s="6"/>
      <c r="F53" s="6"/>
      <c r="G53" s="6"/>
      <c r="H53" s="6"/>
      <c r="I53" s="6"/>
      <c r="J53" s="6"/>
      <c r="K53" s="14"/>
    </row>
    <row r="54" spans="1:11" ht="12.75">
      <c r="A54" s="5"/>
      <c r="B54" s="6" t="s">
        <v>42</v>
      </c>
      <c r="C54" s="6" t="s">
        <v>42</v>
      </c>
      <c r="D54" s="6" t="s">
        <v>42</v>
      </c>
      <c r="E54" s="6"/>
      <c r="F54" s="6"/>
      <c r="G54" s="6"/>
      <c r="H54" s="6"/>
      <c r="I54" s="6"/>
      <c r="J54" s="6"/>
      <c r="K54" s="14"/>
    </row>
    <row r="55" spans="1:11" ht="12.75">
      <c r="A55" s="5" t="s">
        <v>50</v>
      </c>
      <c r="B55" s="6" t="s">
        <v>51</v>
      </c>
      <c r="C55" s="6" t="s">
        <v>49</v>
      </c>
      <c r="D55" s="6" t="s">
        <v>97</v>
      </c>
      <c r="E55" s="6" t="s">
        <v>53</v>
      </c>
      <c r="F55" s="6" t="s">
        <v>54</v>
      </c>
      <c r="G55" s="6" t="s">
        <v>55</v>
      </c>
      <c r="H55" s="6" t="s">
        <v>56</v>
      </c>
      <c r="I55" s="6" t="s">
        <v>57</v>
      </c>
      <c r="J55" s="6"/>
      <c r="K55" s="14"/>
    </row>
    <row r="56" spans="1:11" ht="12.75">
      <c r="A56" s="7" t="s">
        <v>389</v>
      </c>
      <c r="B56" s="8">
        <v>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f>SUM(B56*6)+(C56*6)+(D56*6)+(E56)+(F56*2)+(G56*3)+(H56*2)</f>
        <v>12</v>
      </c>
      <c r="J56" s="8"/>
      <c r="K56" s="8"/>
    </row>
    <row r="57" spans="1:11" ht="12.75">
      <c r="A57" t="s">
        <v>473</v>
      </c>
      <c r="B57" s="8">
        <v>0</v>
      </c>
      <c r="C57" s="8">
        <v>0</v>
      </c>
      <c r="D57" s="8">
        <v>0</v>
      </c>
      <c r="E57" s="8">
        <v>2</v>
      </c>
      <c r="F57" s="8">
        <v>0</v>
      </c>
      <c r="G57" s="8">
        <v>1</v>
      </c>
      <c r="H57" s="8">
        <v>0</v>
      </c>
      <c r="I57" s="8">
        <f>SUM(B57*6)+(C57*6)+(D57*6)+(E57)+(F57*2)+(G57*3)+(H57*2)</f>
        <v>5</v>
      </c>
      <c r="J57" s="8"/>
      <c r="K57" s="8"/>
    </row>
    <row r="58" spans="1:11" ht="12.75">
      <c r="A58" s="5" t="s">
        <v>8</v>
      </c>
      <c r="B58" s="6">
        <f aca="true" t="shared" si="1" ref="B58:H58">SUM(B56:B57)</f>
        <v>2</v>
      </c>
      <c r="C58" s="6">
        <f t="shared" si="1"/>
        <v>0</v>
      </c>
      <c r="D58" s="6">
        <f t="shared" si="1"/>
        <v>0</v>
      </c>
      <c r="E58" s="6">
        <f t="shared" si="1"/>
        <v>2</v>
      </c>
      <c r="F58" s="6">
        <f t="shared" si="1"/>
        <v>0</v>
      </c>
      <c r="G58" s="6">
        <f t="shared" si="1"/>
        <v>1</v>
      </c>
      <c r="H58" s="6">
        <f t="shared" si="1"/>
        <v>0</v>
      </c>
      <c r="I58" s="6">
        <f>SUM(B58*6)+(C58*6)+(D58*6)+(E58)+(F58*2)+(G58*3)+(H58*2)</f>
        <v>17</v>
      </c>
      <c r="J58" s="6"/>
      <c r="K58" s="14"/>
    </row>
    <row r="59" spans="1:11" ht="12.75">
      <c r="A59" s="5" t="s">
        <v>101</v>
      </c>
      <c r="B59" s="6">
        <f>F42</f>
        <v>0</v>
      </c>
      <c r="C59" s="6">
        <v>1</v>
      </c>
      <c r="D59" s="6">
        <v>0</v>
      </c>
      <c r="E59" s="6">
        <f>B64</f>
        <v>1</v>
      </c>
      <c r="F59" s="6">
        <v>0</v>
      </c>
      <c r="G59" s="6">
        <f>E64</f>
        <v>1</v>
      </c>
      <c r="H59" s="6">
        <v>0</v>
      </c>
      <c r="I59" s="6">
        <f>SUM(B59*6)+(C59*6)+(D59*6)+(E59)+(F59*2)+(G59*3)+(H59*2)</f>
        <v>10</v>
      </c>
      <c r="J59" s="6"/>
      <c r="K59" s="14"/>
    </row>
    <row r="60" spans="1:11" ht="12.75">
      <c r="A60" s="5"/>
      <c r="B60" s="6"/>
      <c r="C60" s="6"/>
      <c r="D60" s="6"/>
      <c r="E60" s="6"/>
      <c r="F60" s="6"/>
      <c r="G60" s="6"/>
      <c r="H60" s="6"/>
      <c r="I60" s="6"/>
      <c r="J60" s="6"/>
      <c r="K60" s="14"/>
    </row>
    <row r="61" spans="1:11" ht="12.75">
      <c r="A61" s="5" t="s">
        <v>58</v>
      </c>
      <c r="B61" s="6" t="s">
        <v>59</v>
      </c>
      <c r="C61" s="6" t="s">
        <v>60</v>
      </c>
      <c r="D61" s="6" t="s">
        <v>46</v>
      </c>
      <c r="E61" s="6" t="s">
        <v>87</v>
      </c>
      <c r="F61" s="6" t="s">
        <v>61</v>
      </c>
      <c r="G61" s="6" t="s">
        <v>46</v>
      </c>
      <c r="H61" s="6" t="s">
        <v>41</v>
      </c>
      <c r="I61" s="6" t="s">
        <v>57</v>
      </c>
      <c r="J61" s="19" t="s">
        <v>74</v>
      </c>
      <c r="K61" s="14"/>
    </row>
    <row r="62" spans="1:11" s="7" customFormat="1" ht="12.75">
      <c r="A62" s="7" t="s">
        <v>473</v>
      </c>
      <c r="B62" s="8">
        <v>2</v>
      </c>
      <c r="C62" s="8">
        <v>2</v>
      </c>
      <c r="D62" s="10">
        <f>SUM(B62/C62)</f>
        <v>1</v>
      </c>
      <c r="E62" s="20">
        <v>1</v>
      </c>
      <c r="F62" s="20">
        <v>2</v>
      </c>
      <c r="G62" s="10">
        <v>0.5</v>
      </c>
      <c r="H62" s="8">
        <v>37</v>
      </c>
      <c r="I62" s="8">
        <f>SUM(B62)+(E62*3)</f>
        <v>5</v>
      </c>
      <c r="J62" s="22" t="s">
        <v>507</v>
      </c>
      <c r="K62" s="8"/>
    </row>
    <row r="63" spans="1:11" ht="12.75">
      <c r="A63" s="5" t="s">
        <v>8</v>
      </c>
      <c r="B63" s="6">
        <f>SUM(B62:B62)</f>
        <v>2</v>
      </c>
      <c r="C63" s="6">
        <f>SUM(C62:C62)</f>
        <v>2</v>
      </c>
      <c r="D63" s="17">
        <f>SUM(B63/C63)</f>
        <v>1</v>
      </c>
      <c r="E63" s="6">
        <f>SUM(E62:E62)</f>
        <v>1</v>
      </c>
      <c r="F63" s="6">
        <f>SUM(F62:F62)</f>
        <v>2</v>
      </c>
      <c r="G63" s="17">
        <v>0.5</v>
      </c>
      <c r="H63" s="6">
        <v>37</v>
      </c>
      <c r="I63" s="6">
        <f>SUM(B63)+(E63*3)</f>
        <v>5</v>
      </c>
      <c r="J63" s="19" t="s">
        <v>508</v>
      </c>
      <c r="K63" s="6"/>
    </row>
    <row r="64" spans="1:11" ht="12.75">
      <c r="A64" s="5" t="s">
        <v>101</v>
      </c>
      <c r="B64" s="6">
        <v>1</v>
      </c>
      <c r="C64" s="6">
        <v>1</v>
      </c>
      <c r="D64" s="17">
        <f>SUM(B64/C64)</f>
        <v>1</v>
      </c>
      <c r="E64" s="23">
        <v>1</v>
      </c>
      <c r="F64" s="23">
        <v>1</v>
      </c>
      <c r="G64" s="17">
        <v>1</v>
      </c>
      <c r="H64" s="6">
        <v>27</v>
      </c>
      <c r="I64" s="6">
        <f>SUM(B64)+(E64*3)</f>
        <v>4</v>
      </c>
      <c r="J64" s="19" t="s">
        <v>509</v>
      </c>
      <c r="K64" s="6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5" t="s">
        <v>75</v>
      </c>
      <c r="B66" s="6" t="s">
        <v>76</v>
      </c>
      <c r="C66" s="6" t="s">
        <v>40</v>
      </c>
      <c r="D66" s="6" t="s">
        <v>9</v>
      </c>
      <c r="E66" s="6" t="s">
        <v>41</v>
      </c>
      <c r="F66" s="6" t="s">
        <v>42</v>
      </c>
      <c r="G66" s="6"/>
      <c r="H66" s="6"/>
      <c r="I66" s="6"/>
      <c r="J66" s="6"/>
      <c r="K66" s="6"/>
    </row>
    <row r="67" spans="1:11" ht="12.75">
      <c r="A67" s="7" t="s">
        <v>485</v>
      </c>
      <c r="B67" s="8">
        <v>2</v>
      </c>
      <c r="C67" s="8">
        <v>28</v>
      </c>
      <c r="D67" s="9">
        <f>SUM(C67)/(B67)</f>
        <v>14</v>
      </c>
      <c r="E67" s="1">
        <v>17</v>
      </c>
      <c r="F67" s="8">
        <v>0</v>
      </c>
      <c r="G67" s="8"/>
      <c r="H67" s="8"/>
      <c r="I67" s="8"/>
      <c r="J67" s="8"/>
      <c r="K67" s="8"/>
    </row>
    <row r="68" spans="1:11" ht="12.75">
      <c r="A68" s="5" t="s">
        <v>8</v>
      </c>
      <c r="B68" s="6">
        <f>SUM(B67:B67)</f>
        <v>2</v>
      </c>
      <c r="C68" s="6">
        <f>SUM(C67:C67)</f>
        <v>28</v>
      </c>
      <c r="D68" s="15">
        <f>SUM(C68)/(B68)</f>
        <v>14</v>
      </c>
      <c r="E68" s="6">
        <v>17</v>
      </c>
      <c r="F68" s="6">
        <f>SUM(F67:F67)</f>
        <v>0</v>
      </c>
      <c r="G68" s="6"/>
      <c r="H68" s="6"/>
      <c r="I68" s="6"/>
      <c r="J68" s="6"/>
      <c r="K68" s="14"/>
    </row>
    <row r="69" spans="1:11" ht="12.75">
      <c r="A69" s="5" t="s">
        <v>101</v>
      </c>
      <c r="B69" s="6">
        <v>4</v>
      </c>
      <c r="C69" s="6">
        <v>67</v>
      </c>
      <c r="D69" s="15">
        <f>SUM(C69)/(B69)</f>
        <v>16.75</v>
      </c>
      <c r="E69" s="6">
        <v>28</v>
      </c>
      <c r="F69" s="6">
        <v>0</v>
      </c>
      <c r="G69" s="6"/>
      <c r="H69" s="6"/>
      <c r="I69" s="6"/>
      <c r="J69" s="6"/>
      <c r="K69" s="14"/>
    </row>
    <row r="70" spans="1:11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4"/>
    </row>
    <row r="71" spans="1:11" ht="12.75">
      <c r="A71" s="5" t="s">
        <v>64</v>
      </c>
      <c r="B71" s="6" t="s">
        <v>77</v>
      </c>
      <c r="C71" s="6" t="s">
        <v>40</v>
      </c>
      <c r="D71" s="6" t="s">
        <v>9</v>
      </c>
      <c r="E71" s="6" t="s">
        <v>41</v>
      </c>
      <c r="F71" s="6" t="s">
        <v>42</v>
      </c>
      <c r="G71" s="12"/>
      <c r="H71" s="12"/>
      <c r="I71" s="12"/>
      <c r="J71" s="12"/>
      <c r="K71" s="14"/>
    </row>
    <row r="72" spans="1:11" ht="12.75">
      <c r="A72" s="5" t="s">
        <v>401</v>
      </c>
      <c r="B72" s="8"/>
      <c r="C72" s="8"/>
      <c r="D72" s="9"/>
      <c r="E72" s="1"/>
      <c r="F72" s="8"/>
      <c r="G72" s="12"/>
      <c r="H72" s="12"/>
      <c r="I72" s="12"/>
      <c r="J72" s="12"/>
      <c r="K72" s="14"/>
    </row>
    <row r="73" spans="1:11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</row>
    <row r="74" spans="1:11" ht="12.75">
      <c r="A74" s="5" t="s">
        <v>65</v>
      </c>
      <c r="B74" s="6" t="s">
        <v>78</v>
      </c>
      <c r="C74" s="6" t="s">
        <v>40</v>
      </c>
      <c r="D74" s="6" t="s">
        <v>9</v>
      </c>
      <c r="E74" s="6" t="s">
        <v>41</v>
      </c>
      <c r="F74" s="6" t="s">
        <v>42</v>
      </c>
      <c r="G74" s="12"/>
      <c r="H74" s="12"/>
      <c r="I74" s="12"/>
      <c r="J74" s="12"/>
      <c r="K74" s="14"/>
    </row>
    <row r="75" spans="1:11" ht="12.75">
      <c r="A75" s="5" t="s">
        <v>8</v>
      </c>
      <c r="B75" s="6">
        <v>0</v>
      </c>
      <c r="C75" s="6"/>
      <c r="D75" s="15"/>
      <c r="E75" s="6"/>
      <c r="F75" s="6"/>
      <c r="G75" s="12"/>
      <c r="H75" s="12"/>
      <c r="I75" s="12"/>
      <c r="J75" s="12"/>
      <c r="K75" s="14"/>
    </row>
    <row r="76" spans="1:11" ht="12.75">
      <c r="A76" s="5" t="s">
        <v>101</v>
      </c>
      <c r="B76" s="6">
        <v>1</v>
      </c>
      <c r="C76" s="6">
        <v>31</v>
      </c>
      <c r="D76" s="15">
        <f>SUM(C76)/(B76)</f>
        <v>31</v>
      </c>
      <c r="E76" s="6">
        <v>31</v>
      </c>
      <c r="F76" s="6">
        <v>0</v>
      </c>
      <c r="G76" s="7"/>
      <c r="H76" s="7"/>
      <c r="I76" s="7"/>
      <c r="J76" s="7"/>
      <c r="K76" s="8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66</v>
      </c>
      <c r="B78" s="6" t="s">
        <v>79</v>
      </c>
      <c r="C78" s="6" t="s">
        <v>40</v>
      </c>
      <c r="D78" s="6" t="s">
        <v>9</v>
      </c>
      <c r="E78" s="6" t="s">
        <v>41</v>
      </c>
      <c r="F78" s="6"/>
      <c r="G78" s="12"/>
      <c r="H78" s="12"/>
      <c r="I78" s="12"/>
      <c r="J78" s="12"/>
      <c r="K78" s="14"/>
    </row>
    <row r="79" spans="1:11" ht="12.75">
      <c r="A79" s="7" t="s">
        <v>390</v>
      </c>
      <c r="B79" s="8">
        <v>3</v>
      </c>
      <c r="C79" s="8">
        <v>96</v>
      </c>
      <c r="D79" s="9">
        <f>SUM(C79)/(B79)</f>
        <v>32</v>
      </c>
      <c r="E79" s="1">
        <v>34</v>
      </c>
      <c r="F79" s="8"/>
      <c r="G79" s="7"/>
      <c r="H79" s="7"/>
      <c r="I79" s="7"/>
      <c r="J79" s="7"/>
      <c r="K79" s="8"/>
    </row>
    <row r="80" spans="1:11" ht="12.75">
      <c r="A80" s="5" t="s">
        <v>8</v>
      </c>
      <c r="B80" s="6">
        <f>SUM(B79:B79)</f>
        <v>3</v>
      </c>
      <c r="C80" s="6">
        <f>SUM(C79:C79)</f>
        <v>96</v>
      </c>
      <c r="D80" s="15">
        <f>SUM(C80)/(B80)</f>
        <v>32</v>
      </c>
      <c r="E80" s="6">
        <v>34</v>
      </c>
      <c r="F80" s="6"/>
      <c r="G80" s="5"/>
      <c r="H80" s="5"/>
      <c r="I80" s="5"/>
      <c r="J80" s="5"/>
      <c r="K80" s="6"/>
    </row>
    <row r="81" spans="1:11" ht="12.75">
      <c r="A81" s="5" t="s">
        <v>101</v>
      </c>
      <c r="B81" s="6">
        <f>C26</f>
        <v>4</v>
      </c>
      <c r="C81" s="6">
        <f>C27</f>
        <v>84</v>
      </c>
      <c r="D81" s="15">
        <f>SUM(C81)/(B81)</f>
        <v>21</v>
      </c>
      <c r="E81" s="6">
        <v>34</v>
      </c>
      <c r="F81" s="6"/>
      <c r="G81" s="5"/>
      <c r="H81" s="5"/>
      <c r="I81" s="5"/>
      <c r="J81" s="5"/>
      <c r="K81" s="6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6"/>
    </row>
    <row r="83" spans="1:11" ht="12.75">
      <c r="A83" s="5" t="s">
        <v>82</v>
      </c>
      <c r="B83" s="5"/>
      <c r="C83" s="5"/>
      <c r="D83" s="5"/>
      <c r="E83" s="5"/>
      <c r="F83" s="5"/>
      <c r="G83" s="5"/>
      <c r="H83" s="5"/>
      <c r="I83" s="5"/>
      <c r="J83" s="5"/>
      <c r="K83" s="6"/>
    </row>
    <row r="84" spans="1:11" ht="12.75">
      <c r="A84" s="7" t="s">
        <v>500</v>
      </c>
      <c r="B84" s="7"/>
      <c r="C84" s="7"/>
      <c r="D84" s="7"/>
      <c r="E84" s="7"/>
      <c r="F84" s="7"/>
      <c r="G84" s="7"/>
      <c r="H84" s="7"/>
      <c r="I84" s="7"/>
      <c r="J84" s="7"/>
      <c r="K84" s="8"/>
    </row>
    <row r="85" spans="1:11" ht="12.75">
      <c r="A85" s="7" t="s">
        <v>501</v>
      </c>
      <c r="B85" s="7"/>
      <c r="C85" s="7"/>
      <c r="D85" s="7"/>
      <c r="E85" s="7"/>
      <c r="F85" s="7"/>
      <c r="G85" s="7"/>
      <c r="H85" s="7"/>
      <c r="I85" s="7"/>
      <c r="J85" s="7"/>
      <c r="K85" s="8"/>
    </row>
    <row r="86" spans="1:11" ht="12.75">
      <c r="A86" s="7" t="s">
        <v>502</v>
      </c>
      <c r="B86" s="7"/>
      <c r="C86" s="7"/>
      <c r="D86" s="7"/>
      <c r="E86" s="7"/>
      <c r="F86" s="7"/>
      <c r="G86" s="7"/>
      <c r="H86" s="7"/>
      <c r="I86" s="7"/>
      <c r="J86" s="7"/>
      <c r="K86" s="8"/>
    </row>
    <row r="87" spans="1:11" ht="12.75">
      <c r="A87" s="7" t="s">
        <v>503</v>
      </c>
      <c r="B87" s="7"/>
      <c r="C87" s="7"/>
      <c r="D87" s="7"/>
      <c r="E87" s="7"/>
      <c r="F87" s="7"/>
      <c r="G87" s="7"/>
      <c r="H87" s="7"/>
      <c r="I87" s="7"/>
      <c r="J87" s="7"/>
      <c r="K87" s="8"/>
    </row>
    <row r="88" spans="1:11" ht="12.75">
      <c r="A88" s="7" t="s">
        <v>504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28" t="s">
        <v>67</v>
      </c>
      <c r="B90" s="29" t="s">
        <v>6</v>
      </c>
      <c r="C90" s="29" t="s">
        <v>91</v>
      </c>
      <c r="D90" s="29" t="s">
        <v>71</v>
      </c>
      <c r="E90" s="29" t="s">
        <v>70</v>
      </c>
      <c r="F90" s="29" t="s">
        <v>407</v>
      </c>
      <c r="G90" s="29" t="s">
        <v>415</v>
      </c>
      <c r="H90" s="29" t="s">
        <v>416</v>
      </c>
      <c r="I90" s="29" t="s">
        <v>73</v>
      </c>
      <c r="J90" s="29" t="s">
        <v>83</v>
      </c>
      <c r="K90" s="44"/>
    </row>
    <row r="91" spans="1:11" ht="12.75">
      <c r="A91" s="50" t="s">
        <v>412</v>
      </c>
      <c r="B91" s="8">
        <v>3</v>
      </c>
      <c r="C91" s="8">
        <v>5</v>
      </c>
      <c r="D91" s="8">
        <v>1</v>
      </c>
      <c r="E91" s="8">
        <v>1</v>
      </c>
      <c r="F91" s="8">
        <f aca="true" t="shared" si="2" ref="F91:F105">SUM(B91:E91)</f>
        <v>10</v>
      </c>
      <c r="G91" s="8">
        <v>0</v>
      </c>
      <c r="H91" s="8">
        <v>0</v>
      </c>
      <c r="I91" s="8">
        <v>0</v>
      </c>
      <c r="J91" s="8">
        <v>0</v>
      </c>
      <c r="K91" s="1"/>
    </row>
    <row r="92" spans="1:11" ht="12.75">
      <c r="A92" s="50" t="s">
        <v>408</v>
      </c>
      <c r="B92" s="8">
        <v>5</v>
      </c>
      <c r="C92" s="8">
        <v>3</v>
      </c>
      <c r="D92" s="8">
        <v>1</v>
      </c>
      <c r="E92" s="8">
        <v>0</v>
      </c>
      <c r="F92" s="8">
        <f t="shared" si="2"/>
        <v>9</v>
      </c>
      <c r="G92" s="8">
        <v>1</v>
      </c>
      <c r="H92" s="8">
        <v>0</v>
      </c>
      <c r="I92" s="8">
        <v>0</v>
      </c>
      <c r="J92" s="8">
        <v>0</v>
      </c>
      <c r="K92" s="1"/>
    </row>
    <row r="93" spans="1:11" ht="12.75">
      <c r="A93" s="50" t="s">
        <v>409</v>
      </c>
      <c r="B93" s="8">
        <v>4</v>
      </c>
      <c r="C93" s="8">
        <v>5</v>
      </c>
      <c r="D93" s="8">
        <v>0</v>
      </c>
      <c r="E93" s="8">
        <v>0</v>
      </c>
      <c r="F93" s="8">
        <f t="shared" si="2"/>
        <v>9</v>
      </c>
      <c r="G93" s="8">
        <v>0</v>
      </c>
      <c r="H93" s="8">
        <v>0</v>
      </c>
      <c r="I93" s="8">
        <v>0</v>
      </c>
      <c r="J93" s="8">
        <v>0</v>
      </c>
      <c r="K93" s="1"/>
    </row>
    <row r="94" spans="1:11" ht="12.75">
      <c r="A94" s="50" t="s">
        <v>390</v>
      </c>
      <c r="B94" s="8">
        <v>1</v>
      </c>
      <c r="C94" s="8">
        <v>6</v>
      </c>
      <c r="D94" s="8">
        <v>0</v>
      </c>
      <c r="E94" s="8">
        <v>0</v>
      </c>
      <c r="F94" s="8">
        <f t="shared" si="2"/>
        <v>7</v>
      </c>
      <c r="G94" s="8">
        <v>1</v>
      </c>
      <c r="H94" s="8">
        <v>0</v>
      </c>
      <c r="I94" s="8">
        <v>1</v>
      </c>
      <c r="J94" s="8">
        <v>1</v>
      </c>
      <c r="K94" s="1"/>
    </row>
    <row r="95" spans="1:11" ht="12.75">
      <c r="A95" s="50" t="s">
        <v>393</v>
      </c>
      <c r="B95" s="8">
        <v>2</v>
      </c>
      <c r="C95" s="8">
        <v>2</v>
      </c>
      <c r="D95" s="8">
        <v>0</v>
      </c>
      <c r="E95" s="8">
        <v>0</v>
      </c>
      <c r="F95" s="8">
        <f t="shared" si="2"/>
        <v>4</v>
      </c>
      <c r="G95" s="8">
        <v>1</v>
      </c>
      <c r="H95" s="8">
        <v>0</v>
      </c>
      <c r="I95" s="8">
        <v>0</v>
      </c>
      <c r="J95" s="8">
        <v>0</v>
      </c>
      <c r="K95" s="1"/>
    </row>
    <row r="96" spans="1:11" ht="12.75">
      <c r="A96" s="50" t="s">
        <v>473</v>
      </c>
      <c r="B96" s="8">
        <v>2</v>
      </c>
      <c r="C96" s="8">
        <v>1</v>
      </c>
      <c r="D96" s="8">
        <v>1</v>
      </c>
      <c r="E96" s="8">
        <v>0</v>
      </c>
      <c r="F96" s="8">
        <f t="shared" si="2"/>
        <v>4</v>
      </c>
      <c r="G96" s="8">
        <v>0</v>
      </c>
      <c r="H96" s="8">
        <v>0</v>
      </c>
      <c r="I96" s="8">
        <v>0</v>
      </c>
      <c r="J96" s="8">
        <v>0</v>
      </c>
      <c r="K96" s="1"/>
    </row>
    <row r="97" spans="1:11" ht="12.75">
      <c r="A97" s="50" t="s">
        <v>413</v>
      </c>
      <c r="B97" s="8">
        <v>1</v>
      </c>
      <c r="C97" s="8">
        <v>2</v>
      </c>
      <c r="D97" s="8">
        <v>0</v>
      </c>
      <c r="E97" s="8">
        <v>0</v>
      </c>
      <c r="F97" s="8">
        <f t="shared" si="2"/>
        <v>3</v>
      </c>
      <c r="G97" s="8">
        <v>0</v>
      </c>
      <c r="H97" s="8">
        <v>0</v>
      </c>
      <c r="I97" s="8">
        <v>1</v>
      </c>
      <c r="J97" s="8">
        <v>0</v>
      </c>
      <c r="K97" s="1"/>
    </row>
    <row r="98" spans="1:11" ht="12.75">
      <c r="A98" s="50" t="s">
        <v>395</v>
      </c>
      <c r="B98" s="8">
        <v>1</v>
      </c>
      <c r="C98" s="8">
        <v>2</v>
      </c>
      <c r="D98" s="8">
        <v>0</v>
      </c>
      <c r="E98" s="8">
        <v>0</v>
      </c>
      <c r="F98" s="8">
        <f t="shared" si="2"/>
        <v>3</v>
      </c>
      <c r="G98" s="8">
        <v>0</v>
      </c>
      <c r="H98" s="8">
        <v>0</v>
      </c>
      <c r="I98" s="8">
        <v>0</v>
      </c>
      <c r="J98" s="8">
        <v>0</v>
      </c>
      <c r="K98" s="1"/>
    </row>
    <row r="99" spans="1:11" ht="12.75">
      <c r="A99" s="50" t="s">
        <v>389</v>
      </c>
      <c r="B99" s="8">
        <v>1</v>
      </c>
      <c r="C99" s="8">
        <v>1</v>
      </c>
      <c r="D99" s="8">
        <v>0</v>
      </c>
      <c r="E99" s="8">
        <v>0</v>
      </c>
      <c r="F99" s="8">
        <f t="shared" si="2"/>
        <v>2</v>
      </c>
      <c r="G99" s="8">
        <v>1</v>
      </c>
      <c r="H99" s="8">
        <v>1</v>
      </c>
      <c r="I99" s="8">
        <v>0</v>
      </c>
      <c r="J99" s="8">
        <v>0</v>
      </c>
      <c r="K99" s="1"/>
    </row>
    <row r="100" spans="1:11" ht="12.75">
      <c r="A100" s="50" t="s">
        <v>388</v>
      </c>
      <c r="B100" s="8">
        <v>1</v>
      </c>
      <c r="C100" s="8">
        <v>1</v>
      </c>
      <c r="D100" s="8">
        <v>0</v>
      </c>
      <c r="E100" s="8">
        <v>0</v>
      </c>
      <c r="F100" s="8">
        <f t="shared" si="2"/>
        <v>2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50" t="s">
        <v>397</v>
      </c>
      <c r="B101" s="8">
        <v>1</v>
      </c>
      <c r="C101" s="8">
        <v>0</v>
      </c>
      <c r="D101" s="8">
        <v>1</v>
      </c>
      <c r="E101" s="8">
        <v>0</v>
      </c>
      <c r="F101" s="8">
        <f t="shared" si="2"/>
        <v>2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50" t="s">
        <v>400</v>
      </c>
      <c r="B102" s="8">
        <v>0</v>
      </c>
      <c r="C102" s="8">
        <v>2</v>
      </c>
      <c r="D102" s="8">
        <v>0</v>
      </c>
      <c r="E102" s="8">
        <v>0</v>
      </c>
      <c r="F102" s="8">
        <f t="shared" si="2"/>
        <v>2</v>
      </c>
      <c r="G102" s="8">
        <v>1</v>
      </c>
      <c r="H102" s="8">
        <v>0</v>
      </c>
      <c r="I102" s="8">
        <v>0</v>
      </c>
      <c r="J102" s="8">
        <v>0</v>
      </c>
      <c r="K102" s="1"/>
    </row>
    <row r="103" spans="1:11" ht="12.75">
      <c r="A103" s="50" t="s">
        <v>410</v>
      </c>
      <c r="B103" s="8">
        <v>0</v>
      </c>
      <c r="C103" s="8">
        <v>2</v>
      </c>
      <c r="D103" s="8">
        <v>0</v>
      </c>
      <c r="E103" s="8">
        <v>0</v>
      </c>
      <c r="F103" s="8">
        <f t="shared" si="2"/>
        <v>2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50" t="s">
        <v>429</v>
      </c>
      <c r="B104" s="8">
        <v>0</v>
      </c>
      <c r="C104" s="8">
        <v>1</v>
      </c>
      <c r="D104" s="8">
        <v>0</v>
      </c>
      <c r="E104" s="8">
        <v>0</v>
      </c>
      <c r="F104" s="8">
        <f t="shared" si="2"/>
        <v>1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50" t="s">
        <v>485</v>
      </c>
      <c r="B105" s="8">
        <v>0</v>
      </c>
      <c r="C105" s="8">
        <v>1</v>
      </c>
      <c r="D105" s="8">
        <v>0</v>
      </c>
      <c r="E105" s="8">
        <v>0</v>
      </c>
      <c r="F105" s="8">
        <f t="shared" si="2"/>
        <v>1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28" t="s">
        <v>8</v>
      </c>
      <c r="B106" s="29">
        <f aca="true" t="shared" si="3" ref="B106:J106">SUM(B91:B105)</f>
        <v>22</v>
      </c>
      <c r="C106" s="29">
        <f t="shared" si="3"/>
        <v>34</v>
      </c>
      <c r="D106" s="29">
        <f t="shared" si="3"/>
        <v>4</v>
      </c>
      <c r="E106" s="29">
        <f t="shared" si="3"/>
        <v>1</v>
      </c>
      <c r="F106" s="29">
        <f t="shared" si="3"/>
        <v>61</v>
      </c>
      <c r="G106" s="29">
        <f t="shared" si="3"/>
        <v>5</v>
      </c>
      <c r="H106" s="29">
        <f t="shared" si="3"/>
        <v>1</v>
      </c>
      <c r="I106" s="29">
        <f t="shared" si="3"/>
        <v>2</v>
      </c>
      <c r="J106" s="29">
        <f t="shared" si="3"/>
        <v>1</v>
      </c>
      <c r="K106" s="44"/>
    </row>
  </sheetData>
  <sheetProtection/>
  <printOptions/>
  <pageMargins left="0.3" right="0.3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Spencer Waugh</cp:lastModifiedBy>
  <cp:lastPrinted>2021-10-25T14:10:43Z</cp:lastPrinted>
  <dcterms:created xsi:type="dcterms:W3CDTF">2009-09-13T02:30:03Z</dcterms:created>
  <dcterms:modified xsi:type="dcterms:W3CDTF">2021-10-25T19:09:03Z</dcterms:modified>
  <cp:category/>
  <cp:version/>
  <cp:contentType/>
  <cp:contentStatus/>
</cp:coreProperties>
</file>