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eason Totals" sheetId="1" r:id="rId1"/>
    <sheet name="SEOAL#" sheetId="2" r:id="rId2"/>
    <sheet name="Dublin Jerome" sheetId="3" r:id="rId3"/>
    <sheet name="@Teays Valley" sheetId="4" r:id="rId4"/>
    <sheet name="@Meigs" sheetId="5" r:id="rId5"/>
    <sheet name="@Cambridge" sheetId="6" r:id="rId6"/>
    <sheet name="N-Y" sheetId="7" r:id="rId7"/>
    <sheet name="Athens" sheetId="8" r:id="rId8"/>
    <sheet name="@Jackson#" sheetId="9" r:id="rId9"/>
    <sheet name="DeSales" sheetId="10" r:id="rId10"/>
    <sheet name="Hamilton Ross" sheetId="11" r:id="rId11"/>
    <sheet name="Warren#" sheetId="12" r:id="rId12"/>
    <sheet name="TEMPLATE" sheetId="13" r:id="rId1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<sst xmlns="http://schemas.openxmlformats.org/spreadsheetml/2006/main" count="2570" uniqueCount="301">
  <si>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</si>
  <si>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</si>
  <si>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</si>
  <si>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</si>
  <si>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</si>
  <si>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</si>
  <si>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</si>
  <si>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</si>
  <si>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</si>
  <si>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</si>
  <si>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</si>
  <si>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</si>
  <si>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War</t>
  </si>
  <si>
    <t>Jax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</si>
  <si>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</si>
  <si>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</si>
  <si>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</si>
  <si>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</si>
  <si>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</si>
  <si>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</si>
  <si>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</si>
  <si>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</si>
  <si>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</si>
  <si>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</si>
  <si>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</si>
  <si>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</si>
  <si>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</si>
  <si>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</si>
  <si>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</si>
  <si>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</si>
  <si>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</si>
  <si>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</si>
  <si>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</si>
  <si>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</si>
  <si>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</si>
  <si>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</si>
  <si>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</si>
  <si>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</si>
  <si>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</si>
  <si>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</si>
  <si>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</si>
  <si>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</si>
  <si>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</si>
  <si>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</si>
  <si>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</si>
  <si>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</si>
  <si>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</si>
  <si>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</si>
  <si>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</si>
  <si>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</si>
  <si>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</si>
  <si>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</si>
  <si>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</si>
  <si>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</si>
  <si>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</si>
  <si>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</si>
  <si>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</si>
  <si>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</si>
  <si>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</si>
  <si>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</si>
  <si>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</si>
  <si>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</si>
  <si>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</si>
  <si>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</si>
  <si>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</si>
  <si>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</si>
  <si>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</si>
  <si>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</si>
  <si>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</si>
  <si>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</si>
  <si>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Solo</t>
  </si>
  <si>
    <t>Total</t>
  </si>
  <si>
    <t>Sack</t>
  </si>
  <si>
    <t>TFL</t>
  </si>
  <si>
    <t>CF</t>
  </si>
  <si>
    <t>FR</t>
  </si>
  <si>
    <t>Field Goals</t>
  </si>
  <si>
    <t>KO Returns</t>
  </si>
  <si>
    <t>KOR</t>
  </si>
  <si>
    <t>PR</t>
  </si>
  <si>
    <t>INT</t>
  </si>
  <si>
    <t>No</t>
  </si>
  <si>
    <t>Team Statistics</t>
  </si>
  <si>
    <t>LOG</t>
  </si>
  <si>
    <t>SCORING SUMMARY</t>
  </si>
  <si>
    <t>Warren</t>
  </si>
  <si>
    <t>WAR</t>
  </si>
  <si>
    <t>Jackson</t>
  </si>
  <si>
    <t>JAX</t>
  </si>
  <si>
    <t>BK</t>
  </si>
  <si>
    <t>SCORE BY QUARTERS</t>
  </si>
  <si>
    <t>LOGAN TEAM STATS</t>
  </si>
  <si>
    <t>OPP TEAM STATS</t>
  </si>
  <si>
    <t>FGM</t>
  </si>
  <si>
    <t>Opponent</t>
  </si>
  <si>
    <t>(Team)</t>
  </si>
  <si>
    <t>N-Y</t>
  </si>
  <si>
    <t>Nelsonville-York</t>
  </si>
  <si>
    <t>TBD at/vs. Logan</t>
  </si>
  <si>
    <t>Ast</t>
  </si>
  <si>
    <t>OT</t>
  </si>
  <si>
    <t>00:00</t>
  </si>
  <si>
    <t>TV</t>
  </si>
  <si>
    <t>xx</t>
  </si>
  <si>
    <t>Teays Valley</t>
  </si>
  <si>
    <t>Rt/Rc</t>
  </si>
  <si>
    <t>(Team-blocked)</t>
  </si>
  <si>
    <t>Defl</t>
  </si>
  <si>
    <t>Meigs</t>
  </si>
  <si>
    <t>1OT</t>
  </si>
  <si>
    <t>2OT</t>
  </si>
  <si>
    <t>Ath</t>
  </si>
  <si>
    <t>Cam</t>
  </si>
  <si>
    <t>DeS</t>
  </si>
  <si>
    <t>MGS</t>
  </si>
  <si>
    <t>Cambridge</t>
  </si>
  <si>
    <t>CAM</t>
  </si>
  <si>
    <t>Col. DeSales</t>
  </si>
  <si>
    <t>DES</t>
  </si>
  <si>
    <t>DeSales</t>
  </si>
  <si>
    <t>Jer</t>
  </si>
  <si>
    <t>Ross</t>
  </si>
  <si>
    <t>Dublin Jerome at Logan Aug. 26, 2016</t>
  </si>
  <si>
    <t>Dublin Jerome</t>
  </si>
  <si>
    <t>JER</t>
  </si>
  <si>
    <t>25:21</t>
  </si>
  <si>
    <t>22:39</t>
  </si>
  <si>
    <t>Preston Yates</t>
  </si>
  <si>
    <t>Jeremy Minor</t>
  </si>
  <si>
    <t>Brady Walsh</t>
  </si>
  <si>
    <t>Colton Ruff</t>
  </si>
  <si>
    <t>t51</t>
  </si>
  <si>
    <t>t81</t>
  </si>
  <si>
    <t>Jenson Wallace</t>
  </si>
  <si>
    <t>Landon Little</t>
  </si>
  <si>
    <t>Tommy Breining</t>
  </si>
  <si>
    <t>Riley Nelson</t>
  </si>
  <si>
    <t>T.J. Meyer</t>
  </si>
  <si>
    <t>Logan at Meigs Sept. 9, 2016</t>
  </si>
  <si>
    <t>Nelsonville-York at Logan Sept. 23, 2016</t>
  </si>
  <si>
    <t>Logan at Teays Valley Sept. 2, 2016</t>
  </si>
  <si>
    <t>Logan at Cambridge Sept. 16, 2016</t>
  </si>
  <si>
    <t>Athens at Logan Sept. 30, 2016</t>
  </si>
  <si>
    <t>Athens</t>
  </si>
  <si>
    <t>ATH</t>
  </si>
  <si>
    <t>Logan at Jackson Oct. 7, 2016</t>
  </si>
  <si>
    <t>Columbus DeSales at Logan Oct. 14, 2016</t>
  </si>
  <si>
    <t>Hamilton Ross at Logan Oct. 21, 2016</t>
  </si>
  <si>
    <t>Hamilton Ross</t>
  </si>
  <si>
    <t>HR</t>
  </si>
  <si>
    <t>Logan at Warren Oct. 28, 2016</t>
  </si>
  <si>
    <t>J: Ty Henderson 41 run (Austin Booth run), 9:45, 1Q</t>
  </si>
  <si>
    <t>J: Booth 2 run (Robert Cope run), 7:19, 1Q</t>
  </si>
  <si>
    <t>J: Cope 33 run (Thomas Cooper kick), 4:13, 1Q</t>
  </si>
  <si>
    <t>J: Henderson 53 pass from Hunter Schell (Cooper kick), 1:15, 1Q</t>
  </si>
  <si>
    <t>J: Max Darrow 81 pass from Schell (Cooper kick), 9:20, 2Q</t>
  </si>
  <si>
    <t>J: Booth 51 run (Cooper kick), 5:27, 2Q</t>
  </si>
  <si>
    <t>J: Schell 1 run (Cooper kick), 0:32.7, 2Q</t>
  </si>
  <si>
    <t>J: Cope 11 run (Cooper kick), 5:25, 3Q</t>
  </si>
  <si>
    <t>n/a</t>
  </si>
  <si>
    <t>Tyler Cummin</t>
  </si>
  <si>
    <t>Aaron Jackson</t>
  </si>
  <si>
    <t>Sam Hall</t>
  </si>
  <si>
    <t>Charlie Kline</t>
  </si>
  <si>
    <t>Colton Dixon</t>
  </si>
  <si>
    <t>Shane Souders</t>
  </si>
  <si>
    <t>Cymon Rooker</t>
  </si>
  <si>
    <t>David Talbott</t>
  </si>
  <si>
    <t>Conner Ruff</t>
  </si>
  <si>
    <t>Carter Hodson</t>
  </si>
  <si>
    <t>Kamryn Carter</t>
  </si>
  <si>
    <t>Casey Heft</t>
  </si>
  <si>
    <t>TV: Nathan Cornett 12 run (Brett Carson kick), 10:31, 3Q</t>
  </si>
  <si>
    <t>TV: Brandon Coleman 18 run (Carson kick), 10:01, 4Q</t>
  </si>
  <si>
    <t>TV: Johnny Walkowicz 12 run (Carson kick), 5:51, 4Q</t>
  </si>
  <si>
    <t>21:41</t>
  </si>
  <si>
    <t>26:19</t>
  </si>
  <si>
    <t>27NG</t>
  </si>
  <si>
    <t>Dakota Dement</t>
  </si>
  <si>
    <t>Kory Henthorne</t>
  </si>
  <si>
    <t>22:29</t>
  </si>
  <si>
    <t>25:31</t>
  </si>
  <si>
    <t>t72</t>
  </si>
  <si>
    <t>t24</t>
  </si>
  <si>
    <t>NONE</t>
  </si>
  <si>
    <t>M: Lane Cullums 4 run (Layne Acree kick), 8:06, 1Q</t>
  </si>
  <si>
    <t>M: Cody Bartrum 10 run (kick blocked), 2:27, 2Q</t>
  </si>
  <si>
    <t>L: Brady Walsh 21 run (Charlie Kline kick), 6:51, 3Q</t>
  </si>
  <si>
    <t>M: Tyler Garretson 11 run (pass failed), 10:07, 4Q</t>
  </si>
  <si>
    <t>L: Preston Yates 2 run (kick failed), 8:58, 4Q</t>
  </si>
  <si>
    <t>L: Tommy Breining 24 pass from Walsh (kick failed), 8:44, 4Q</t>
  </si>
  <si>
    <t>M: Garretson 72 run (kick blocked), 3:43, 4Q</t>
  </si>
  <si>
    <t>Braeden Spatar</t>
  </si>
  <si>
    <t>26:03</t>
  </si>
  <si>
    <t>21:57</t>
  </si>
  <si>
    <t>C: Nathan Snodgrass 1 run (Alex Leeper kick), 5:13, 1Q</t>
  </si>
  <si>
    <t>L: Jenson Wallace 4 pass from Brady Walsh (Charlie Kline kick), 10:23, 2Q</t>
  </si>
  <si>
    <t>C: Leeper 39 run (Leeper kick), 8:39, 2Q</t>
  </si>
  <si>
    <t>C: William Lowe 4 run (Leeper kick), 3:56, 2Q</t>
  </si>
  <si>
    <t>C: Logan Tuttle 13 pass from Snodgrass (Leeper kick), 1:42, 2Q</t>
  </si>
  <si>
    <t>L: Wallace 9 pass from Walsh (Kline kick), 0:19, 2Q</t>
  </si>
  <si>
    <t>C: Trent Valentine 47 pass from Snodgrass (Leeper kick), 7:47, 3Q</t>
  </si>
  <si>
    <t>C: Alex Valentine 18 pass from Snodgrass (Leeper kick), 3:39, 3Q</t>
  </si>
  <si>
    <t>C: Rusty Hayhurst 9 run (kick failed), 0:39, 3Q</t>
  </si>
  <si>
    <t>(team)</t>
  </si>
  <si>
    <t>t39</t>
  </si>
  <si>
    <t>t47</t>
  </si>
  <si>
    <t>Jeromy Weaver</t>
  </si>
  <si>
    <t>Isaac Baron</t>
  </si>
  <si>
    <t>26:05</t>
  </si>
  <si>
    <t>21:55</t>
  </si>
  <si>
    <t>32NG</t>
  </si>
  <si>
    <t>N-Y: Alex Mount 36 run (Garrett Maiden kick), 9:24, 3Q</t>
  </si>
  <si>
    <t>N-Y: Chris Cook 64 pass from Hunter Edwards (Maiden kick), 5:46, 3Q</t>
  </si>
  <si>
    <t>N-Y: Noah Andrews 35 pass from Edwards (Maiden kick), 1:08, 3Q</t>
  </si>
  <si>
    <t>N-Y: Mount 65 run (Maiden kick), 10:50, 4Q</t>
  </si>
  <si>
    <t>N-Y: Maiden 49 pass from Edwards (Maiden kick), 7:01, 4Q</t>
  </si>
  <si>
    <t>t65</t>
  </si>
  <si>
    <t>t64</t>
  </si>
  <si>
    <t>Team (blocked)</t>
  </si>
  <si>
    <t>A: Robert Dickelman 47 pass from Brendan Sano (Nate Gribble kick), 10:26, 1Q</t>
  </si>
  <si>
    <t>L: Jeremy Minor 52 run (Charlie Kline kick), 9:38, 1Q</t>
  </si>
  <si>
    <t>L: Kline 35 field goal, 3:35, 1Q</t>
  </si>
  <si>
    <t>A: Gribble 34 field goal, 9:45, 2Q</t>
  </si>
  <si>
    <t>A: Tyler Roback 6 run (Gribble kick), 1:28, 2Q</t>
  </si>
  <si>
    <t>A: Gribble 11 run (Gribble kick), 4:30, 3Q</t>
  </si>
  <si>
    <t>L: Tommy Breining 76 pass from Brady Walsh (Kline kick), 4:12, 3Q</t>
  </si>
  <si>
    <t>L: Riley Nelson 34 pass from Walsh (Kline kick), 9:48, 4Q</t>
  </si>
  <si>
    <t>L: Nelson 38 pass from Walsh (Kline kick), 3:00, 4Q</t>
  </si>
  <si>
    <t>A: Dickelman 1 pass from Sano (kick blocked), 0:32.8, 4Q</t>
  </si>
  <si>
    <t>16:20</t>
  </si>
  <si>
    <t>31:40</t>
  </si>
  <si>
    <t>t52</t>
  </si>
  <si>
    <t>t76</t>
  </si>
  <si>
    <t>t38</t>
  </si>
  <si>
    <t>35G</t>
  </si>
  <si>
    <t>34G</t>
  </si>
  <si>
    <t>Cameron Fields</t>
  </si>
  <si>
    <t>L: Riley Nelson 89 interception return (Charlie Kline kick), 9:29, 1Q</t>
  </si>
  <si>
    <t>J: Johnny Farley 4 run (Michael Benson kick), 6:49, 1Q</t>
  </si>
  <si>
    <t>J: Kendall Neal 20 pass from Bryce Hall (Benson kick), 0:47, 1Q</t>
  </si>
  <si>
    <t>J: Dyllan Coffey 69 pass from Hall (kick blocked), 5:30, 2Q</t>
  </si>
  <si>
    <t>L: Jeremy Minor 3 run (Kline kick), 1:46, 2Q</t>
  </si>
  <si>
    <t>J: Farley 62 pass from Hall (pass failed), 0:59, 2Q</t>
  </si>
  <si>
    <t>J: Blake McCoy 87 pass from Hall (Benson kick), 8:27, 3Q</t>
  </si>
  <si>
    <t>J: McCoy 17 run (Benson kick), 1:26, 3Q</t>
  </si>
  <si>
    <t>J: Reid Evans 7 pass from Hall (kick failed), 11:26, 4Q</t>
  </si>
  <si>
    <t>19:21</t>
  </si>
  <si>
    <t>28:39</t>
  </si>
  <si>
    <t>t89</t>
  </si>
  <si>
    <t>D: Jarod Jones 15 pass from Cole Silvestri (Domonic DiMaccio kick), 11:12, 1Q</t>
  </si>
  <si>
    <t>D: DiMaccio 52 field goal, 7:54, 1Q</t>
  </si>
  <si>
    <t>D: Silvestri 61 run (DiMaccio kick), 4:56, 1Q</t>
  </si>
  <si>
    <t>D: Safety, Logan punt snap went out of end zone, 3:19, 1Q</t>
  </si>
  <si>
    <t>D: Alonzo Booth 13 run (DiMaccio kick), 2:21, 1Q</t>
  </si>
  <si>
    <t>D: Joe Arnold 40 pass from Silvestri (DiMaccio kick), 8:01, 2Q</t>
  </si>
  <si>
    <t>D: Booth 73 run (DiMaccio kick), 4:43, 2Q</t>
  </si>
  <si>
    <t>D: Booth 40 run (DiMaccio kick), 2:21, 2Q</t>
  </si>
  <si>
    <t>D: Chris McNally 76 punt return (DiMaccio kick), 0:15.1, 2Q</t>
  </si>
  <si>
    <t>L: Jenson Wallace 12 pass from Brady Walsh (Charlie Kline kick), 4:31, 3Q</t>
  </si>
  <si>
    <t>32:19</t>
  </si>
  <si>
    <t>15:41</t>
  </si>
  <si>
    <t>t73</t>
  </si>
  <si>
    <t>t12</t>
  </si>
  <si>
    <t>t40</t>
  </si>
  <si>
    <t>52G</t>
  </si>
  <si>
    <t>L: Jenson Wallace 14 pass from Brady Walsh (kick failed), 2:18, 1Q</t>
  </si>
  <si>
    <t>L: Charlie Kline 41 field goal, 0:00, 2Q</t>
  </si>
  <si>
    <t>L: Wallace 4 pass from Walsh (Kline kick), 10:24, 4Q</t>
  </si>
  <si>
    <t>L: Jeremy Minor 9 run (Kline kick), 0:48.4, 4Q</t>
  </si>
  <si>
    <t>30:26</t>
  </si>
  <si>
    <t>17:34</t>
  </si>
  <si>
    <t>t14</t>
  </si>
  <si>
    <t>41G</t>
  </si>
  <si>
    <t>27NG, 35G, 41G</t>
  </si>
  <si>
    <t>Cody Wolfe</t>
  </si>
  <si>
    <t>Peter Rosado</t>
  </si>
  <si>
    <t>FINAL 2016 Logan Chieftains Football Team Statistics (3-7)</t>
  </si>
  <si>
    <t>29:07</t>
  </si>
  <si>
    <t>18:53</t>
  </si>
  <si>
    <t>230:48</t>
  </si>
  <si>
    <t>249:12</t>
  </si>
  <si>
    <t>24:55</t>
  </si>
  <si>
    <t>23:05</t>
  </si>
  <si>
    <t>32NG, 34G, 52G, 37NG</t>
  </si>
  <si>
    <t>t86</t>
  </si>
  <si>
    <t>48:28</t>
  </si>
  <si>
    <t>24:14</t>
  </si>
  <si>
    <t>47:32</t>
  </si>
  <si>
    <t>23:46</t>
  </si>
  <si>
    <t>t41</t>
  </si>
  <si>
    <t>37NG</t>
  </si>
  <si>
    <t>L: Jenson Wallace 23 pass from Brady Walsh (Charlie Kline kick), 4:23, 1Q</t>
  </si>
  <si>
    <t>L: Walsh 3 run (kick failed), 8:10, 2Q</t>
  </si>
  <si>
    <t>L: Tommy Breining 6 pass from Walsh (kick failed), 2:17, 2Q</t>
  </si>
  <si>
    <t>W: Bishop Ford 86 kickoff return (Matthew Modesitt kick), 11:47, 3Q</t>
  </si>
  <si>
    <t>W: Ford 65 pass from Casey Adams (Modesitt kick), 0:31, 3Q</t>
  </si>
  <si>
    <t>L: Preston Yates 41 run (Kline kick), 1:00, 4Q</t>
  </si>
  <si>
    <t>FINAL 2016 Logan SEOAL Team Statistics (1-1)</t>
  </si>
  <si>
    <t>FINAL 2016 Logan SEOAL Individual Stats (1-1)</t>
  </si>
  <si>
    <t>FINAL 2016 Logan Chieftains Football Individual Statistics (3-7)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</si>
</sst>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SimSu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3" fillId="0" borderId="0" xfId="0" applyFont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="175" zoomScaleNormal="175" zoomScalePageLayoutView="0" workbookViewId="0" topLeftCell="A1">
      <selection activeCell="K3" sqref="K3"/>
    </sheetView>
  </sheetViews>
  <sheetFormatPr defaultColWidth="8.8515625" defaultRowHeight="12.75"/>
  <cols>
    <col min="1" max="1" width="21.421875" style="0" customWidth="1"/>
    <col min="2" max="3" width="5.7109375" style="1" bestFit="1" customWidth="1"/>
    <col min="4" max="4" width="6.140625" style="1" customWidth="1"/>
    <col min="5" max="9" width="5.7109375" style="1" bestFit="1" customWidth="1"/>
    <col min="10" max="10" width="5.421875" style="1" customWidth="1"/>
    <col min="11" max="11" width="5.7109375" style="1" bestFit="1" customWidth="1"/>
    <col min="12" max="12" width="0.42578125" style="1" customWidth="1"/>
    <col min="13" max="13" width="6.7109375" style="1" bestFit="1" customWidth="1"/>
    <col min="14" max="14" width="6.421875" style="1" customWidth="1"/>
  </cols>
  <sheetData>
    <row r="1" spans="1:14" s="2" customFormat="1" ht="19.5" thickBot="1">
      <c r="A1" s="2" t="s">
        <v>277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>
        <v>10</v>
      </c>
      <c r="N1" s="4" t="s">
        <v>0</v>
      </c>
    </row>
    <row r="2" spans="1:14" s="47" customFormat="1" ht="12" thickTop="1">
      <c r="A2" s="44" t="s">
        <v>90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109</v>
      </c>
      <c r="G2" s="45" t="s">
        <v>110</v>
      </c>
      <c r="H2" s="45" t="s">
        <v>6</v>
      </c>
      <c r="I2" s="45" t="s">
        <v>7</v>
      </c>
      <c r="J2" s="45" t="s">
        <v>100</v>
      </c>
      <c r="K2" s="45"/>
      <c r="L2" s="45"/>
      <c r="M2" s="45" t="s">
        <v>8</v>
      </c>
      <c r="N2" s="45" t="s">
        <v>9</v>
      </c>
    </row>
    <row r="3" spans="1:14" s="7" customFormat="1" ht="12.75">
      <c r="A3" s="7" t="s">
        <v>10</v>
      </c>
      <c r="B3" s="8">
        <v>30</v>
      </c>
      <c r="C3" s="8">
        <v>36</v>
      </c>
      <c r="D3" s="8">
        <v>21</v>
      </c>
      <c r="E3" s="8">
        <v>47</v>
      </c>
      <c r="F3" s="8">
        <v>0</v>
      </c>
      <c r="G3" s="8">
        <v>0</v>
      </c>
      <c r="H3" s="8">
        <f>SUM(B3:C3)</f>
        <v>66</v>
      </c>
      <c r="I3" s="8">
        <f>SUM(D3:E3)</f>
        <v>68</v>
      </c>
      <c r="J3" s="8">
        <f>SUM(F3:G3)</f>
        <v>0</v>
      </c>
      <c r="K3" s="8"/>
      <c r="L3" s="8"/>
      <c r="M3" s="8">
        <f>SUM(B3:K3)-H3-I3-J3</f>
        <v>134</v>
      </c>
      <c r="N3" s="9">
        <f>SUM(M3)/(M1)</f>
        <v>13.4</v>
      </c>
    </row>
    <row r="4" spans="1:14" s="7" customFormat="1" ht="13.5" thickBot="1">
      <c r="A4" s="7" t="s">
        <v>11</v>
      </c>
      <c r="B4" s="8">
        <v>91</v>
      </c>
      <c r="C4" s="1">
        <v>98</v>
      </c>
      <c r="D4" s="8">
        <v>90</v>
      </c>
      <c r="E4" s="8">
        <v>52</v>
      </c>
      <c r="F4" s="8">
        <v>0</v>
      </c>
      <c r="G4" s="8">
        <v>0</v>
      </c>
      <c r="H4" s="8">
        <f>SUM(B4:C4)</f>
        <v>189</v>
      </c>
      <c r="I4" s="8">
        <f>SUM(D4:E4)</f>
        <v>142</v>
      </c>
      <c r="J4" s="8">
        <f>SUM(F4:G4)</f>
        <v>0</v>
      </c>
      <c r="K4" s="8"/>
      <c r="L4" s="8"/>
      <c r="M4" s="8">
        <f>SUM(B4:K4)-H4-I4-J4</f>
        <v>331</v>
      </c>
      <c r="N4" s="9">
        <f>SUM(M4)/(M1)</f>
        <v>33.1</v>
      </c>
    </row>
    <row r="5" spans="1:14" s="47" customFormat="1" ht="12" thickTop="1">
      <c r="A5" s="44" t="s">
        <v>91</v>
      </c>
      <c r="B5" s="45" t="s">
        <v>120</v>
      </c>
      <c r="C5" s="45" t="s">
        <v>102</v>
      </c>
      <c r="D5" s="45" t="s">
        <v>108</v>
      </c>
      <c r="E5" s="45" t="s">
        <v>112</v>
      </c>
      <c r="F5" s="45" t="s">
        <v>96</v>
      </c>
      <c r="G5" s="45" t="s">
        <v>111</v>
      </c>
      <c r="H5" s="45" t="s">
        <v>13</v>
      </c>
      <c r="I5" s="45" t="s">
        <v>113</v>
      </c>
      <c r="J5" s="45" t="s">
        <v>121</v>
      </c>
      <c r="K5" s="45" t="s">
        <v>12</v>
      </c>
      <c r="L5" s="45"/>
      <c r="M5" s="45" t="s">
        <v>8</v>
      </c>
      <c r="N5" s="45" t="s">
        <v>9</v>
      </c>
    </row>
    <row r="6" spans="1:14" s="7" customFormat="1" ht="12.75">
      <c r="A6" s="7" t="s">
        <v>14</v>
      </c>
      <c r="B6" s="8">
        <f aca="true" t="shared" si="0" ref="B6:K6">SUM(B7:B9)</f>
        <v>5</v>
      </c>
      <c r="C6" s="8">
        <f t="shared" si="0"/>
        <v>8</v>
      </c>
      <c r="D6" s="8">
        <f t="shared" si="0"/>
        <v>14</v>
      </c>
      <c r="E6" s="8">
        <f t="shared" si="0"/>
        <v>10</v>
      </c>
      <c r="F6" s="8">
        <f t="shared" si="0"/>
        <v>13</v>
      </c>
      <c r="G6" s="8">
        <f t="shared" si="0"/>
        <v>10</v>
      </c>
      <c r="H6" s="8">
        <f t="shared" si="0"/>
        <v>7</v>
      </c>
      <c r="I6" s="8">
        <f t="shared" si="0"/>
        <v>11</v>
      </c>
      <c r="J6" s="8">
        <f t="shared" si="0"/>
        <v>16</v>
      </c>
      <c r="K6" s="8">
        <f t="shared" si="0"/>
        <v>25</v>
      </c>
      <c r="L6" s="8"/>
      <c r="M6" s="8">
        <f aca="true" t="shared" si="1" ref="M6:M11">SUM(B6:L6)</f>
        <v>119</v>
      </c>
      <c r="N6" s="9">
        <f>SUM(M6)/(M1)</f>
        <v>11.9</v>
      </c>
    </row>
    <row r="7" spans="1:14" s="7" customFormat="1" ht="12.75">
      <c r="A7" s="7" t="s">
        <v>15</v>
      </c>
      <c r="B7" s="8">
        <v>3</v>
      </c>
      <c r="C7" s="8">
        <v>2</v>
      </c>
      <c r="D7" s="8">
        <v>12</v>
      </c>
      <c r="E7" s="8">
        <v>5</v>
      </c>
      <c r="F7" s="8">
        <v>6</v>
      </c>
      <c r="G7" s="8">
        <v>5</v>
      </c>
      <c r="H7" s="8">
        <v>5</v>
      </c>
      <c r="I7" s="8">
        <v>5</v>
      </c>
      <c r="J7" s="8">
        <v>11</v>
      </c>
      <c r="K7" s="8">
        <v>14</v>
      </c>
      <c r="L7" s="1"/>
      <c r="M7" s="8">
        <f t="shared" si="1"/>
        <v>68</v>
      </c>
      <c r="N7" s="9">
        <f>SUM(M7)/(M1)</f>
        <v>6.8</v>
      </c>
    </row>
    <row r="8" spans="1:14" s="7" customFormat="1" ht="12.75">
      <c r="A8" s="7" t="s">
        <v>16</v>
      </c>
      <c r="B8" s="8">
        <v>2</v>
      </c>
      <c r="C8" s="8">
        <v>3</v>
      </c>
      <c r="D8" s="8">
        <v>1</v>
      </c>
      <c r="E8" s="8">
        <v>3</v>
      </c>
      <c r="F8" s="8">
        <v>4</v>
      </c>
      <c r="G8" s="8">
        <v>3</v>
      </c>
      <c r="H8" s="8">
        <v>2</v>
      </c>
      <c r="I8" s="8">
        <v>5</v>
      </c>
      <c r="J8" s="8">
        <v>4</v>
      </c>
      <c r="K8" s="8">
        <v>9</v>
      </c>
      <c r="L8" s="8"/>
      <c r="M8" s="8">
        <f t="shared" si="1"/>
        <v>36</v>
      </c>
      <c r="N8" s="9">
        <f>SUM(M8)/(M1)</f>
        <v>3.6</v>
      </c>
    </row>
    <row r="9" spans="1:14" s="7" customFormat="1" ht="12.75">
      <c r="A9" s="7" t="s">
        <v>17</v>
      </c>
      <c r="B9" s="8">
        <v>0</v>
      </c>
      <c r="C9" s="8">
        <v>3</v>
      </c>
      <c r="D9" s="8">
        <v>1</v>
      </c>
      <c r="E9" s="8">
        <v>2</v>
      </c>
      <c r="F9" s="8">
        <v>3</v>
      </c>
      <c r="G9" s="8">
        <v>2</v>
      </c>
      <c r="H9" s="8">
        <v>0</v>
      </c>
      <c r="I9" s="8">
        <v>1</v>
      </c>
      <c r="J9" s="8">
        <v>1</v>
      </c>
      <c r="K9" s="8">
        <v>2</v>
      </c>
      <c r="L9" s="8"/>
      <c r="M9" s="8">
        <f t="shared" si="1"/>
        <v>15</v>
      </c>
      <c r="N9" s="9">
        <f>SUM(M9)/(M1)</f>
        <v>1.5</v>
      </c>
    </row>
    <row r="10" spans="1:14" s="7" customFormat="1" ht="12.75">
      <c r="A10" s="7" t="s">
        <v>18</v>
      </c>
      <c r="B10" s="8">
        <v>9</v>
      </c>
      <c r="C10" s="8">
        <v>12</v>
      </c>
      <c r="D10" s="8">
        <v>10</v>
      </c>
      <c r="E10" s="8">
        <v>12</v>
      </c>
      <c r="F10" s="8">
        <v>14</v>
      </c>
      <c r="G10" s="8">
        <v>6</v>
      </c>
      <c r="H10" s="8">
        <v>10</v>
      </c>
      <c r="I10" s="8">
        <v>11</v>
      </c>
      <c r="J10" s="8">
        <v>13</v>
      </c>
      <c r="K10" s="8">
        <v>12</v>
      </c>
      <c r="L10" s="8"/>
      <c r="M10" s="8">
        <f t="shared" si="1"/>
        <v>109</v>
      </c>
      <c r="N10" s="9">
        <f>SUM(M10)/(M1)</f>
        <v>10.9</v>
      </c>
    </row>
    <row r="11" spans="1:14" s="7" customFormat="1" ht="12.75">
      <c r="A11" s="7" t="s">
        <v>19</v>
      </c>
      <c r="B11" s="8">
        <v>0</v>
      </c>
      <c r="C11" s="8">
        <v>1</v>
      </c>
      <c r="D11" s="8">
        <v>2</v>
      </c>
      <c r="E11" s="8">
        <v>2</v>
      </c>
      <c r="F11" s="8">
        <v>4</v>
      </c>
      <c r="G11" s="8">
        <v>1</v>
      </c>
      <c r="H11" s="8">
        <v>3</v>
      </c>
      <c r="I11" s="8">
        <v>2</v>
      </c>
      <c r="J11" s="8">
        <v>6</v>
      </c>
      <c r="K11" s="8">
        <v>6</v>
      </c>
      <c r="L11" s="8"/>
      <c r="M11" s="8">
        <f t="shared" si="1"/>
        <v>27</v>
      </c>
      <c r="N11" s="9">
        <f>SUM(M11)/(M1)</f>
        <v>2.7</v>
      </c>
    </row>
    <row r="12" spans="1:14" s="7" customFormat="1" ht="12.75">
      <c r="A12" s="7" t="s">
        <v>20</v>
      </c>
      <c r="B12" s="10">
        <f aca="true" t="shared" si="2" ref="B12:N12">SUM(B11)/(B10)</f>
        <v>0</v>
      </c>
      <c r="C12" s="10">
        <f t="shared" si="2"/>
        <v>0.08333333333333333</v>
      </c>
      <c r="D12" s="10">
        <f t="shared" si="2"/>
        <v>0.2</v>
      </c>
      <c r="E12" s="10">
        <f t="shared" si="2"/>
        <v>0.16666666666666666</v>
      </c>
      <c r="F12" s="10">
        <f t="shared" si="2"/>
        <v>0.2857142857142857</v>
      </c>
      <c r="G12" s="10">
        <f t="shared" si="2"/>
        <v>0.16666666666666666</v>
      </c>
      <c r="H12" s="10">
        <f t="shared" si="2"/>
        <v>0.3</v>
      </c>
      <c r="I12" s="10">
        <f t="shared" si="2"/>
        <v>0.18181818181818182</v>
      </c>
      <c r="J12" s="10">
        <f t="shared" si="2"/>
        <v>0.46153846153846156</v>
      </c>
      <c r="K12" s="10">
        <f t="shared" si="2"/>
        <v>0.5</v>
      </c>
      <c r="L12" s="10"/>
      <c r="M12" s="10">
        <f t="shared" si="2"/>
        <v>0.24770642201834864</v>
      </c>
      <c r="N12" s="10">
        <f t="shared" si="2"/>
        <v>0.24770642201834864</v>
      </c>
    </row>
    <row r="13" spans="1:14" s="7" customFormat="1" ht="12.75">
      <c r="A13" s="7" t="s">
        <v>21</v>
      </c>
      <c r="B13" s="8">
        <v>2</v>
      </c>
      <c r="C13" s="8">
        <v>3</v>
      </c>
      <c r="D13" s="8">
        <v>5</v>
      </c>
      <c r="E13" s="8">
        <v>3</v>
      </c>
      <c r="F13" s="8">
        <v>4</v>
      </c>
      <c r="G13" s="8">
        <v>2</v>
      </c>
      <c r="H13" s="8">
        <v>2</v>
      </c>
      <c r="I13" s="8">
        <v>1</v>
      </c>
      <c r="J13" s="8">
        <v>4</v>
      </c>
      <c r="K13" s="8">
        <v>1</v>
      </c>
      <c r="L13" s="8"/>
      <c r="M13" s="8">
        <f>SUM(B13:L13)</f>
        <v>27</v>
      </c>
      <c r="N13" s="9">
        <f>SUM(M13)/(M1)</f>
        <v>2.7</v>
      </c>
    </row>
    <row r="14" spans="1:14" s="7" customFormat="1" ht="12.75">
      <c r="A14" s="7" t="s">
        <v>22</v>
      </c>
      <c r="B14" s="8">
        <v>0</v>
      </c>
      <c r="C14" s="8">
        <v>2</v>
      </c>
      <c r="D14" s="8">
        <v>2</v>
      </c>
      <c r="E14" s="8">
        <v>2</v>
      </c>
      <c r="F14" s="8">
        <v>0</v>
      </c>
      <c r="G14" s="8">
        <v>2</v>
      </c>
      <c r="H14" s="8">
        <v>0</v>
      </c>
      <c r="I14" s="8">
        <v>0</v>
      </c>
      <c r="J14" s="8">
        <v>2</v>
      </c>
      <c r="K14" s="8">
        <v>1</v>
      </c>
      <c r="L14" s="8"/>
      <c r="M14" s="8">
        <f>SUM(B14:L14)</f>
        <v>11</v>
      </c>
      <c r="N14" s="9">
        <f>SUM(M14)/(M1)</f>
        <v>1.1</v>
      </c>
    </row>
    <row r="15" spans="1:14" s="7" customFormat="1" ht="12.75">
      <c r="A15" s="7" t="s">
        <v>23</v>
      </c>
      <c r="B15" s="10">
        <f>SUM(B14)/(B13)</f>
        <v>0</v>
      </c>
      <c r="C15" s="10">
        <f>SUM(C14)/(C13)</f>
        <v>0.6666666666666666</v>
      </c>
      <c r="D15" s="10">
        <f>SUM(D14)/(D13)</f>
        <v>0.4</v>
      </c>
      <c r="E15" s="10">
        <f aca="true" t="shared" si="3" ref="E15:K15">SUM(E14)/(E13)</f>
        <v>0.6666666666666666</v>
      </c>
      <c r="F15" s="10">
        <f t="shared" si="3"/>
        <v>0</v>
      </c>
      <c r="G15" s="10">
        <f t="shared" si="3"/>
        <v>1</v>
      </c>
      <c r="H15" s="10">
        <f t="shared" si="3"/>
        <v>0</v>
      </c>
      <c r="I15" s="10">
        <f t="shared" si="3"/>
        <v>0</v>
      </c>
      <c r="J15" s="10">
        <f t="shared" si="3"/>
        <v>0.5</v>
      </c>
      <c r="K15" s="10">
        <f t="shared" si="3"/>
        <v>1</v>
      </c>
      <c r="L15" s="10"/>
      <c r="M15" s="10">
        <f>SUM(M14)/(M13)</f>
        <v>0.4074074074074074</v>
      </c>
      <c r="N15" s="10">
        <f>SUM(N14)/(N13)</f>
        <v>0.40740740740740744</v>
      </c>
    </row>
    <row r="16" spans="1:14" s="7" customFormat="1" ht="12.75">
      <c r="A16" s="7" t="s">
        <v>24</v>
      </c>
      <c r="B16" s="8">
        <f aca="true" t="shared" si="4" ref="B16:K16">SUM(B17)+(B22)</f>
        <v>36</v>
      </c>
      <c r="C16" s="8">
        <f t="shared" si="4"/>
        <v>44</v>
      </c>
      <c r="D16" s="8">
        <f t="shared" si="4"/>
        <v>51</v>
      </c>
      <c r="E16" s="8">
        <f t="shared" si="4"/>
        <v>52</v>
      </c>
      <c r="F16" s="8">
        <f t="shared" si="4"/>
        <v>59</v>
      </c>
      <c r="G16" s="8">
        <f t="shared" si="4"/>
        <v>38</v>
      </c>
      <c r="H16" s="8">
        <f t="shared" si="4"/>
        <v>42</v>
      </c>
      <c r="I16" s="8">
        <f t="shared" si="4"/>
        <v>46</v>
      </c>
      <c r="J16" s="8">
        <f t="shared" si="4"/>
        <v>62</v>
      </c>
      <c r="K16" s="8">
        <f t="shared" si="4"/>
        <v>68</v>
      </c>
      <c r="L16" s="8"/>
      <c r="M16" s="8">
        <f aca="true" t="shared" si="5" ref="M16:M25">SUM(B16:L16)</f>
        <v>498</v>
      </c>
      <c r="N16" s="9">
        <f>SUM(M16)/(M1)</f>
        <v>49.8</v>
      </c>
    </row>
    <row r="17" spans="1:14" s="7" customFormat="1" ht="12.75">
      <c r="A17" s="7" t="s">
        <v>25</v>
      </c>
      <c r="B17" s="8">
        <v>22</v>
      </c>
      <c r="C17" s="8">
        <v>25</v>
      </c>
      <c r="D17" s="8">
        <v>44</v>
      </c>
      <c r="E17" s="8">
        <v>33</v>
      </c>
      <c r="F17" s="8">
        <v>32</v>
      </c>
      <c r="G17" s="8">
        <v>25</v>
      </c>
      <c r="H17" s="8">
        <v>24</v>
      </c>
      <c r="I17" s="8">
        <v>30</v>
      </c>
      <c r="J17" s="8">
        <v>48</v>
      </c>
      <c r="K17" s="8">
        <v>43</v>
      </c>
      <c r="L17" s="8"/>
      <c r="M17" s="8">
        <f t="shared" si="5"/>
        <v>326</v>
      </c>
      <c r="N17" s="9">
        <f>SUM(M17)/(M1)</f>
        <v>32.6</v>
      </c>
    </row>
    <row r="18" spans="1:14" s="7" customFormat="1" ht="12.75">
      <c r="A18" s="7" t="s">
        <v>26</v>
      </c>
      <c r="B18" s="8">
        <v>24</v>
      </c>
      <c r="C18" s="8">
        <v>36</v>
      </c>
      <c r="D18" s="8">
        <v>301</v>
      </c>
      <c r="E18" s="8">
        <v>6</v>
      </c>
      <c r="F18" s="8">
        <v>86</v>
      </c>
      <c r="G18" s="8">
        <v>168</v>
      </c>
      <c r="H18" s="8">
        <v>99</v>
      </c>
      <c r="I18" s="8">
        <v>38</v>
      </c>
      <c r="J18" s="8">
        <v>189</v>
      </c>
      <c r="K18" s="8">
        <v>297</v>
      </c>
      <c r="L18" s="8"/>
      <c r="M18" s="8">
        <f t="shared" si="5"/>
        <v>1244</v>
      </c>
      <c r="N18" s="9">
        <f>SUM(M18)/(M1)</f>
        <v>124.4</v>
      </c>
    </row>
    <row r="19" spans="1:14" s="7" customFormat="1" ht="12.75">
      <c r="A19" s="7" t="s">
        <v>27</v>
      </c>
      <c r="B19" s="8">
        <v>54</v>
      </c>
      <c r="C19" s="8">
        <v>67</v>
      </c>
      <c r="D19" s="8">
        <v>22</v>
      </c>
      <c r="E19" s="8">
        <v>109</v>
      </c>
      <c r="F19" s="8">
        <v>78</v>
      </c>
      <c r="G19" s="8">
        <v>151</v>
      </c>
      <c r="H19" s="8">
        <v>89</v>
      </c>
      <c r="I19" s="8">
        <v>62</v>
      </c>
      <c r="J19" s="8">
        <v>67</v>
      </c>
      <c r="K19" s="8">
        <v>190</v>
      </c>
      <c r="L19" s="8"/>
      <c r="M19" s="8">
        <f t="shared" si="5"/>
        <v>889</v>
      </c>
      <c r="N19" s="9">
        <f>SUM(M19)/(M1)</f>
        <v>88.9</v>
      </c>
    </row>
    <row r="20" spans="1:14" s="7" customFormat="1" ht="12.75">
      <c r="A20" s="7" t="s">
        <v>28</v>
      </c>
      <c r="B20" s="8">
        <f aca="true" t="shared" si="6" ref="B20:K20">SUM(B18)+(B19)</f>
        <v>78</v>
      </c>
      <c r="C20" s="8">
        <f t="shared" si="6"/>
        <v>103</v>
      </c>
      <c r="D20" s="8">
        <f t="shared" si="6"/>
        <v>323</v>
      </c>
      <c r="E20" s="8">
        <f t="shared" si="6"/>
        <v>115</v>
      </c>
      <c r="F20" s="8">
        <f t="shared" si="6"/>
        <v>164</v>
      </c>
      <c r="G20" s="8">
        <f t="shared" si="6"/>
        <v>319</v>
      </c>
      <c r="H20" s="8">
        <f t="shared" si="6"/>
        <v>188</v>
      </c>
      <c r="I20" s="8">
        <f t="shared" si="6"/>
        <v>100</v>
      </c>
      <c r="J20" s="8">
        <f t="shared" si="6"/>
        <v>256</v>
      </c>
      <c r="K20" s="8">
        <f t="shared" si="6"/>
        <v>487</v>
      </c>
      <c r="L20" s="8"/>
      <c r="M20" s="8">
        <f t="shared" si="5"/>
        <v>2133</v>
      </c>
      <c r="N20" s="9">
        <f>SUM(M20)/(M1)</f>
        <v>213.3</v>
      </c>
    </row>
    <row r="21" spans="1:14" s="7" customFormat="1" ht="12.75">
      <c r="A21" s="7" t="s">
        <v>29</v>
      </c>
      <c r="B21" s="8">
        <v>7</v>
      </c>
      <c r="C21" s="8">
        <v>3</v>
      </c>
      <c r="D21" s="8">
        <v>2</v>
      </c>
      <c r="E21" s="8">
        <v>9</v>
      </c>
      <c r="F21" s="8">
        <v>8</v>
      </c>
      <c r="G21" s="8">
        <v>5</v>
      </c>
      <c r="H21" s="8">
        <v>6</v>
      </c>
      <c r="I21" s="8">
        <v>8</v>
      </c>
      <c r="J21" s="8">
        <v>7</v>
      </c>
      <c r="K21" s="8">
        <v>14</v>
      </c>
      <c r="L21" s="8"/>
      <c r="M21" s="8">
        <f t="shared" si="5"/>
        <v>69</v>
      </c>
      <c r="N21" s="9">
        <f>SUM(M21)/(M1)</f>
        <v>6.9</v>
      </c>
    </row>
    <row r="22" spans="1:14" s="7" customFormat="1" ht="12.75">
      <c r="A22" s="7" t="s">
        <v>30</v>
      </c>
      <c r="B22" s="8">
        <v>14</v>
      </c>
      <c r="C22" s="8">
        <v>19</v>
      </c>
      <c r="D22" s="8">
        <v>7</v>
      </c>
      <c r="E22" s="8">
        <v>19</v>
      </c>
      <c r="F22" s="8">
        <v>27</v>
      </c>
      <c r="G22" s="8">
        <v>13</v>
      </c>
      <c r="H22" s="8">
        <v>18</v>
      </c>
      <c r="I22" s="8">
        <v>16</v>
      </c>
      <c r="J22" s="8">
        <v>14</v>
      </c>
      <c r="K22" s="8">
        <v>25</v>
      </c>
      <c r="L22" s="8"/>
      <c r="M22" s="8">
        <f t="shared" si="5"/>
        <v>172</v>
      </c>
      <c r="N22" s="9">
        <f>SUM(M22)/(M1)</f>
        <v>17.2</v>
      </c>
    </row>
    <row r="23" spans="1:14" s="7" customFormat="1" ht="12.75">
      <c r="A23" s="7" t="s">
        <v>31</v>
      </c>
      <c r="B23" s="8">
        <v>1</v>
      </c>
      <c r="C23" s="8">
        <v>2</v>
      </c>
      <c r="D23" s="8">
        <v>0</v>
      </c>
      <c r="E23" s="8">
        <v>0</v>
      </c>
      <c r="F23" s="8">
        <v>0</v>
      </c>
      <c r="G23" s="8">
        <v>1</v>
      </c>
      <c r="H23" s="8">
        <v>2</v>
      </c>
      <c r="I23" s="8">
        <v>0</v>
      </c>
      <c r="J23" s="8">
        <v>0</v>
      </c>
      <c r="K23" s="8">
        <v>1</v>
      </c>
      <c r="L23" s="8"/>
      <c r="M23" s="8">
        <f t="shared" si="5"/>
        <v>7</v>
      </c>
      <c r="N23" s="9">
        <f>SUM(M23)/(M1)</f>
        <v>0.7</v>
      </c>
    </row>
    <row r="24" spans="1:14" s="7" customFormat="1" ht="12.75">
      <c r="A24" s="7" t="s">
        <v>32</v>
      </c>
      <c r="B24" s="8">
        <v>7</v>
      </c>
      <c r="C24" s="8">
        <v>6</v>
      </c>
      <c r="D24" s="8">
        <v>3</v>
      </c>
      <c r="E24" s="8">
        <v>6</v>
      </c>
      <c r="F24" s="8">
        <v>6</v>
      </c>
      <c r="G24" s="8">
        <v>3</v>
      </c>
      <c r="H24" s="8">
        <v>5</v>
      </c>
      <c r="I24" s="8">
        <v>7</v>
      </c>
      <c r="J24" s="8">
        <v>3</v>
      </c>
      <c r="K24" s="8">
        <v>4</v>
      </c>
      <c r="L24" s="8"/>
      <c r="M24" s="8">
        <f t="shared" si="5"/>
        <v>50</v>
      </c>
      <c r="N24" s="9">
        <f>SUM(M24)/(M1)</f>
        <v>5</v>
      </c>
    </row>
    <row r="25" spans="1:14" s="7" customFormat="1" ht="12.75">
      <c r="A25" s="7" t="s">
        <v>33</v>
      </c>
      <c r="B25" s="8">
        <v>230</v>
      </c>
      <c r="C25" s="8">
        <v>184</v>
      </c>
      <c r="D25" s="8">
        <v>115</v>
      </c>
      <c r="E25" s="8">
        <v>179</v>
      </c>
      <c r="F25" s="8">
        <v>183</v>
      </c>
      <c r="G25" s="8">
        <v>126</v>
      </c>
      <c r="H25" s="8">
        <v>147</v>
      </c>
      <c r="I25" s="8">
        <v>254</v>
      </c>
      <c r="J25" s="8">
        <v>131</v>
      </c>
      <c r="K25" s="8">
        <v>159</v>
      </c>
      <c r="L25" s="8"/>
      <c r="M25" s="8">
        <f t="shared" si="5"/>
        <v>1708</v>
      </c>
      <c r="N25" s="9">
        <f>SUM(M25)/(M1)</f>
        <v>170.8</v>
      </c>
    </row>
    <row r="26" spans="1:14" s="7" customFormat="1" ht="12.75">
      <c r="A26" s="7" t="s">
        <v>34</v>
      </c>
      <c r="B26" s="9">
        <f aca="true" t="shared" si="7" ref="B26:K26">SUM(B25/B24)</f>
        <v>32.857142857142854</v>
      </c>
      <c r="C26" s="9">
        <f t="shared" si="7"/>
        <v>30.666666666666668</v>
      </c>
      <c r="D26" s="9">
        <f t="shared" si="7"/>
        <v>38.333333333333336</v>
      </c>
      <c r="E26" s="9">
        <f t="shared" si="7"/>
        <v>29.833333333333332</v>
      </c>
      <c r="F26" s="9">
        <f t="shared" si="7"/>
        <v>30.5</v>
      </c>
      <c r="G26" s="9">
        <f t="shared" si="7"/>
        <v>42</v>
      </c>
      <c r="H26" s="9">
        <f t="shared" si="7"/>
        <v>29.4</v>
      </c>
      <c r="I26" s="9">
        <f t="shared" si="7"/>
        <v>36.285714285714285</v>
      </c>
      <c r="J26" s="9">
        <f t="shared" si="7"/>
        <v>43.666666666666664</v>
      </c>
      <c r="K26" s="9">
        <f t="shared" si="7"/>
        <v>39.75</v>
      </c>
      <c r="L26" s="9"/>
      <c r="M26" s="9"/>
      <c r="N26" s="9">
        <f>SUM(M25)/(M24)</f>
        <v>34.16</v>
      </c>
    </row>
    <row r="27" spans="1:14" s="7" customFormat="1" ht="12.75">
      <c r="A27" s="7" t="s">
        <v>35</v>
      </c>
      <c r="B27" s="8">
        <v>0</v>
      </c>
      <c r="C27" s="8">
        <v>2</v>
      </c>
      <c r="D27" s="8">
        <v>0</v>
      </c>
      <c r="E27" s="8">
        <v>3</v>
      </c>
      <c r="F27" s="8">
        <v>2</v>
      </c>
      <c r="G27" s="8">
        <v>1</v>
      </c>
      <c r="H27" s="8">
        <v>0</v>
      </c>
      <c r="I27" s="8">
        <v>0</v>
      </c>
      <c r="J27" s="8">
        <v>3</v>
      </c>
      <c r="K27" s="8">
        <v>1</v>
      </c>
      <c r="L27" s="8"/>
      <c r="M27" s="8">
        <f>SUM(B27:L27)</f>
        <v>12</v>
      </c>
      <c r="N27" s="9">
        <f>SUM(M27)/(M1)</f>
        <v>1.2</v>
      </c>
    </row>
    <row r="28" spans="1:14" s="7" customFormat="1" ht="12.75">
      <c r="A28" s="7" t="s">
        <v>36</v>
      </c>
      <c r="B28" s="8">
        <v>0</v>
      </c>
      <c r="C28" s="8">
        <v>0</v>
      </c>
      <c r="D28" s="8">
        <v>0</v>
      </c>
      <c r="E28" s="8">
        <v>2</v>
      </c>
      <c r="F28" s="8">
        <v>1</v>
      </c>
      <c r="G28" s="8">
        <v>1</v>
      </c>
      <c r="H28" s="8">
        <v>0</v>
      </c>
      <c r="I28" s="8">
        <v>0</v>
      </c>
      <c r="J28" s="8">
        <v>1</v>
      </c>
      <c r="K28" s="8">
        <v>0</v>
      </c>
      <c r="L28" s="8"/>
      <c r="M28" s="8">
        <f>SUM(B28:L28)</f>
        <v>5</v>
      </c>
      <c r="N28" s="9">
        <f>SUM(M28)/(M1)</f>
        <v>0.5</v>
      </c>
    </row>
    <row r="29" spans="1:14" s="7" customFormat="1" ht="12.75">
      <c r="A29" t="s">
        <v>37</v>
      </c>
      <c r="B29" s="8">
        <v>2</v>
      </c>
      <c r="C29" s="8">
        <v>5</v>
      </c>
      <c r="D29" s="8">
        <v>9</v>
      </c>
      <c r="E29" s="8">
        <v>1</v>
      </c>
      <c r="F29" s="8">
        <v>5</v>
      </c>
      <c r="G29" s="8">
        <v>5</v>
      </c>
      <c r="H29" s="8">
        <v>6</v>
      </c>
      <c r="I29" s="8">
        <v>2</v>
      </c>
      <c r="J29" s="8">
        <v>4</v>
      </c>
      <c r="K29" s="8">
        <v>8</v>
      </c>
      <c r="L29" s="8"/>
      <c r="M29" s="8">
        <f>SUM(B29:L29)</f>
        <v>47</v>
      </c>
      <c r="N29" s="9">
        <f>SUM(M29)/(M1)</f>
        <v>4.7</v>
      </c>
    </row>
    <row r="30" spans="1:14" s="7" customFormat="1" ht="12.75">
      <c r="A30" s="7" t="s">
        <v>38</v>
      </c>
      <c r="B30" s="8">
        <v>10</v>
      </c>
      <c r="C30" s="8">
        <v>25</v>
      </c>
      <c r="D30" s="8">
        <v>96</v>
      </c>
      <c r="E30" s="8">
        <v>5</v>
      </c>
      <c r="F30" s="8">
        <v>60</v>
      </c>
      <c r="G30" s="8">
        <v>30</v>
      </c>
      <c r="H30" s="8">
        <v>61</v>
      </c>
      <c r="I30" s="8">
        <v>10</v>
      </c>
      <c r="J30" s="8">
        <v>25</v>
      </c>
      <c r="K30" s="8">
        <v>90</v>
      </c>
      <c r="L30" s="8"/>
      <c r="M30" s="8">
        <f>SUM(B30:L30)</f>
        <v>412</v>
      </c>
      <c r="N30" s="9">
        <f>SUM(M30)/(M1)</f>
        <v>41.2</v>
      </c>
    </row>
    <row r="31" spans="1:14" s="7" customFormat="1" ht="13.5" thickBot="1">
      <c r="A31" s="7" t="s">
        <v>39</v>
      </c>
      <c r="B31" s="54" t="s">
        <v>125</v>
      </c>
      <c r="C31" s="54" t="s">
        <v>175</v>
      </c>
      <c r="D31" s="54" t="s">
        <v>180</v>
      </c>
      <c r="E31" s="54" t="s">
        <v>193</v>
      </c>
      <c r="F31" s="54" t="s">
        <v>209</v>
      </c>
      <c r="G31" s="54" t="s">
        <v>230</v>
      </c>
      <c r="H31" s="54" t="s">
        <v>247</v>
      </c>
      <c r="I31" s="54" t="s">
        <v>260</v>
      </c>
      <c r="J31" s="54" t="s">
        <v>270</v>
      </c>
      <c r="K31" s="54" t="s">
        <v>278</v>
      </c>
      <c r="L31" s="54"/>
      <c r="M31" s="54" t="s">
        <v>281</v>
      </c>
      <c r="N31" s="54" t="s">
        <v>282</v>
      </c>
    </row>
    <row r="32" spans="1:14" s="46" customFormat="1" ht="12" thickTop="1">
      <c r="A32" s="44" t="s">
        <v>92</v>
      </c>
      <c r="B32" s="45" t="s">
        <v>120</v>
      </c>
      <c r="C32" s="45" t="s">
        <v>102</v>
      </c>
      <c r="D32" s="45" t="s">
        <v>108</v>
      </c>
      <c r="E32" s="45" t="s">
        <v>112</v>
      </c>
      <c r="F32" s="45" t="s">
        <v>96</v>
      </c>
      <c r="G32" s="45" t="s">
        <v>111</v>
      </c>
      <c r="H32" s="45" t="s">
        <v>13</v>
      </c>
      <c r="I32" s="45" t="s">
        <v>113</v>
      </c>
      <c r="J32" s="45" t="s">
        <v>121</v>
      </c>
      <c r="K32" s="45" t="s">
        <v>12</v>
      </c>
      <c r="L32" s="45"/>
      <c r="M32" s="45" t="s">
        <v>8</v>
      </c>
      <c r="N32" s="45" t="s">
        <v>9</v>
      </c>
    </row>
    <row r="33" spans="1:14" s="7" customFormat="1" ht="12.75">
      <c r="A33" s="7" t="s">
        <v>14</v>
      </c>
      <c r="B33" s="8">
        <f aca="true" t="shared" si="8" ref="B33:K33">SUM(B34:B36)</f>
        <v>14</v>
      </c>
      <c r="C33" s="8">
        <f t="shared" si="8"/>
        <v>17</v>
      </c>
      <c r="D33" s="8">
        <f t="shared" si="8"/>
        <v>21</v>
      </c>
      <c r="E33" s="8">
        <f t="shared" si="8"/>
        <v>19</v>
      </c>
      <c r="F33" s="8">
        <f t="shared" si="8"/>
        <v>16</v>
      </c>
      <c r="G33" s="8">
        <f t="shared" si="8"/>
        <v>24</v>
      </c>
      <c r="H33" s="8">
        <f t="shared" si="8"/>
        <v>20</v>
      </c>
      <c r="I33" s="8">
        <f t="shared" si="8"/>
        <v>12</v>
      </c>
      <c r="J33" s="8">
        <f t="shared" si="8"/>
        <v>9</v>
      </c>
      <c r="K33" s="8">
        <f t="shared" si="8"/>
        <v>13</v>
      </c>
      <c r="L33" s="8"/>
      <c r="M33" s="8">
        <f aca="true" t="shared" si="9" ref="M33:M38">SUM(B33:L33)</f>
        <v>165</v>
      </c>
      <c r="N33" s="9">
        <f>SUM(M33)/(M1)</f>
        <v>16.5</v>
      </c>
    </row>
    <row r="34" spans="1:14" s="7" customFormat="1" ht="12.75">
      <c r="A34" s="7" t="s">
        <v>15</v>
      </c>
      <c r="B34" s="8">
        <v>10</v>
      </c>
      <c r="C34" s="8">
        <v>13</v>
      </c>
      <c r="D34" s="8">
        <v>9</v>
      </c>
      <c r="E34" s="8">
        <v>10</v>
      </c>
      <c r="F34" s="8">
        <v>10</v>
      </c>
      <c r="G34" s="8">
        <v>12</v>
      </c>
      <c r="H34" s="8">
        <v>11</v>
      </c>
      <c r="I34" s="8">
        <v>7</v>
      </c>
      <c r="J34" s="8">
        <v>3</v>
      </c>
      <c r="K34" s="8">
        <v>5</v>
      </c>
      <c r="L34" s="8"/>
      <c r="M34" s="8">
        <f t="shared" si="9"/>
        <v>90</v>
      </c>
      <c r="N34" s="9">
        <f>SUM(M34)/(M1)</f>
        <v>9</v>
      </c>
    </row>
    <row r="35" spans="1:14" s="7" customFormat="1" ht="12.75">
      <c r="A35" s="7" t="s">
        <v>16</v>
      </c>
      <c r="B35" s="8">
        <v>4</v>
      </c>
      <c r="C35" s="8">
        <v>4</v>
      </c>
      <c r="D35" s="8">
        <v>11</v>
      </c>
      <c r="E35" s="8">
        <v>9</v>
      </c>
      <c r="F35" s="8">
        <v>5</v>
      </c>
      <c r="G35" s="8">
        <v>11</v>
      </c>
      <c r="H35" s="8">
        <v>7</v>
      </c>
      <c r="I35" s="8">
        <v>5</v>
      </c>
      <c r="J35" s="8">
        <v>6</v>
      </c>
      <c r="K35" s="8">
        <v>7</v>
      </c>
      <c r="L35" s="8"/>
      <c r="M35" s="8">
        <f t="shared" si="9"/>
        <v>69</v>
      </c>
      <c r="N35" s="9">
        <f>SUM(M35)/(M1)</f>
        <v>6.9</v>
      </c>
    </row>
    <row r="36" spans="1:14" s="7" customFormat="1" ht="12.75">
      <c r="A36" s="7" t="s">
        <v>17</v>
      </c>
      <c r="B36" s="8">
        <v>0</v>
      </c>
      <c r="C36" s="8">
        <v>0</v>
      </c>
      <c r="D36" s="8">
        <v>1</v>
      </c>
      <c r="E36" s="8">
        <v>0</v>
      </c>
      <c r="F36" s="8">
        <v>1</v>
      </c>
      <c r="G36" s="8">
        <v>1</v>
      </c>
      <c r="H36" s="8">
        <v>2</v>
      </c>
      <c r="I36" s="8">
        <v>0</v>
      </c>
      <c r="J36" s="8">
        <v>0</v>
      </c>
      <c r="K36" s="8">
        <v>1</v>
      </c>
      <c r="L36" s="8"/>
      <c r="M36" s="8">
        <f t="shared" si="9"/>
        <v>6</v>
      </c>
      <c r="N36" s="9">
        <f>SUM(M36)/(M1)</f>
        <v>0.6</v>
      </c>
    </row>
    <row r="37" spans="1:14" s="7" customFormat="1" ht="12.75">
      <c r="A37" s="7" t="s">
        <v>18</v>
      </c>
      <c r="B37" s="8">
        <v>4</v>
      </c>
      <c r="C37" s="8">
        <v>9</v>
      </c>
      <c r="D37" s="8">
        <v>9</v>
      </c>
      <c r="E37" s="8">
        <v>7</v>
      </c>
      <c r="F37" s="8">
        <v>11</v>
      </c>
      <c r="G37" s="8">
        <v>16</v>
      </c>
      <c r="H37" s="8">
        <v>10</v>
      </c>
      <c r="I37" s="8">
        <v>5</v>
      </c>
      <c r="J37" s="8">
        <v>13</v>
      </c>
      <c r="K37" s="8">
        <v>10</v>
      </c>
      <c r="L37" s="8"/>
      <c r="M37" s="8">
        <f t="shared" si="9"/>
        <v>94</v>
      </c>
      <c r="N37" s="9">
        <f>SUM(M37)/(M1)</f>
        <v>9.4</v>
      </c>
    </row>
    <row r="38" spans="1:14" s="7" customFormat="1" ht="12.75">
      <c r="A38" s="7" t="s">
        <v>19</v>
      </c>
      <c r="B38" s="8">
        <v>2</v>
      </c>
      <c r="C38" s="8">
        <v>5</v>
      </c>
      <c r="D38" s="8">
        <v>4</v>
      </c>
      <c r="E38" s="8">
        <v>4</v>
      </c>
      <c r="F38" s="8">
        <v>5</v>
      </c>
      <c r="G38" s="8">
        <v>9</v>
      </c>
      <c r="H38" s="8">
        <v>4</v>
      </c>
      <c r="I38" s="8">
        <v>1</v>
      </c>
      <c r="J38" s="8">
        <v>5</v>
      </c>
      <c r="K38" s="8">
        <v>4</v>
      </c>
      <c r="L38" s="8"/>
      <c r="M38" s="8">
        <f t="shared" si="9"/>
        <v>43</v>
      </c>
      <c r="N38" s="9">
        <f>SUM(M38)/(M1)</f>
        <v>4.3</v>
      </c>
    </row>
    <row r="39" spans="1:14" s="7" customFormat="1" ht="12.75">
      <c r="A39" s="7" t="s">
        <v>20</v>
      </c>
      <c r="B39" s="10">
        <f aca="true" t="shared" si="10" ref="B39:N39">SUM(B38)/(B37)</f>
        <v>0.5</v>
      </c>
      <c r="C39" s="10">
        <f t="shared" si="10"/>
        <v>0.5555555555555556</v>
      </c>
      <c r="D39" s="10">
        <f t="shared" si="10"/>
        <v>0.4444444444444444</v>
      </c>
      <c r="E39" s="10">
        <f t="shared" si="10"/>
        <v>0.5714285714285714</v>
      </c>
      <c r="F39" s="10">
        <f t="shared" si="10"/>
        <v>0.45454545454545453</v>
      </c>
      <c r="G39" s="10">
        <f t="shared" si="10"/>
        <v>0.5625</v>
      </c>
      <c r="H39" s="10">
        <f t="shared" si="10"/>
        <v>0.4</v>
      </c>
      <c r="I39" s="10">
        <f t="shared" si="10"/>
        <v>0.2</v>
      </c>
      <c r="J39" s="10">
        <f t="shared" si="10"/>
        <v>0.38461538461538464</v>
      </c>
      <c r="K39" s="10">
        <f t="shared" si="10"/>
        <v>0.4</v>
      </c>
      <c r="L39" s="10"/>
      <c r="M39" s="10">
        <f t="shared" si="10"/>
        <v>0.4574468085106383</v>
      </c>
      <c r="N39" s="10">
        <f t="shared" si="10"/>
        <v>0.45744680851063824</v>
      </c>
    </row>
    <row r="40" spans="1:14" s="7" customFormat="1" ht="12.75">
      <c r="A40" s="7" t="s">
        <v>21</v>
      </c>
      <c r="B40" s="8">
        <v>1</v>
      </c>
      <c r="C40" s="8">
        <v>2</v>
      </c>
      <c r="D40" s="8">
        <v>2</v>
      </c>
      <c r="E40" s="8">
        <v>2</v>
      </c>
      <c r="F40" s="8">
        <v>1</v>
      </c>
      <c r="G40" s="8">
        <v>4</v>
      </c>
      <c r="H40" s="8">
        <v>6</v>
      </c>
      <c r="I40" s="8">
        <v>1</v>
      </c>
      <c r="J40" s="8">
        <v>2</v>
      </c>
      <c r="K40" s="8">
        <v>2</v>
      </c>
      <c r="L40" s="8"/>
      <c r="M40" s="8">
        <f>SUM(B40:L40)</f>
        <v>23</v>
      </c>
      <c r="N40" s="9">
        <f>SUM(M40)/(M1)</f>
        <v>2.3</v>
      </c>
    </row>
    <row r="41" spans="1:14" s="7" customFormat="1" ht="12.75">
      <c r="A41" s="7" t="s">
        <v>22</v>
      </c>
      <c r="B41" s="8">
        <v>0</v>
      </c>
      <c r="C41" s="8">
        <v>0</v>
      </c>
      <c r="D41" s="8">
        <v>2</v>
      </c>
      <c r="E41" s="8">
        <v>2</v>
      </c>
      <c r="F41" s="8">
        <v>1</v>
      </c>
      <c r="G41" s="8">
        <v>1</v>
      </c>
      <c r="H41" s="8">
        <v>4</v>
      </c>
      <c r="I41" s="8">
        <v>1</v>
      </c>
      <c r="J41" s="8">
        <v>0</v>
      </c>
      <c r="K41" s="8">
        <v>0</v>
      </c>
      <c r="L41" s="8"/>
      <c r="M41" s="8">
        <f>SUM(B41:L41)</f>
        <v>11</v>
      </c>
      <c r="N41" s="9">
        <f>SUM(M41)/(M1)</f>
        <v>1.1</v>
      </c>
    </row>
    <row r="42" spans="1:14" s="7" customFormat="1" ht="12.75">
      <c r="A42" s="7" t="s">
        <v>23</v>
      </c>
      <c r="B42" s="10">
        <f aca="true" t="shared" si="11" ref="B42:N42">SUM(B41)/(B40)</f>
        <v>0</v>
      </c>
      <c r="C42" s="10">
        <f t="shared" si="11"/>
        <v>0</v>
      </c>
      <c r="D42" s="10">
        <f t="shared" si="11"/>
        <v>1</v>
      </c>
      <c r="E42" s="10">
        <f t="shared" si="11"/>
        <v>1</v>
      </c>
      <c r="F42" s="10">
        <f t="shared" si="11"/>
        <v>1</v>
      </c>
      <c r="G42" s="10">
        <f t="shared" si="11"/>
        <v>0.25</v>
      </c>
      <c r="H42" s="10">
        <f t="shared" si="11"/>
        <v>0.6666666666666666</v>
      </c>
      <c r="I42" s="10">
        <f t="shared" si="11"/>
        <v>1</v>
      </c>
      <c r="J42" s="10">
        <f t="shared" si="11"/>
        <v>0</v>
      </c>
      <c r="K42" s="10">
        <f t="shared" si="11"/>
        <v>0</v>
      </c>
      <c r="L42" s="10"/>
      <c r="M42" s="10">
        <f t="shared" si="11"/>
        <v>0.4782608695652174</v>
      </c>
      <c r="N42" s="10">
        <f t="shared" si="11"/>
        <v>0.47826086956521746</v>
      </c>
    </row>
    <row r="43" spans="1:14" s="7" customFormat="1" ht="12.75">
      <c r="A43" s="7" t="s">
        <v>24</v>
      </c>
      <c r="B43" s="8">
        <f aca="true" t="shared" si="12" ref="B43:K43">SUM(B44)+(B49)</f>
        <v>37</v>
      </c>
      <c r="C43" s="8">
        <f t="shared" si="12"/>
        <v>52</v>
      </c>
      <c r="D43" s="8">
        <f t="shared" si="12"/>
        <v>58</v>
      </c>
      <c r="E43" s="8">
        <f t="shared" si="12"/>
        <v>49</v>
      </c>
      <c r="F43" s="8">
        <f t="shared" si="12"/>
        <v>48</v>
      </c>
      <c r="G43" s="8">
        <f t="shared" si="12"/>
        <v>81</v>
      </c>
      <c r="H43" s="8">
        <f t="shared" si="12"/>
        <v>61</v>
      </c>
      <c r="I43" s="8">
        <f t="shared" si="12"/>
        <v>28</v>
      </c>
      <c r="J43" s="8">
        <f t="shared" si="12"/>
        <v>52</v>
      </c>
      <c r="K43" s="8">
        <f t="shared" si="12"/>
        <v>49</v>
      </c>
      <c r="L43" s="8"/>
      <c r="M43" s="8">
        <f aca="true" t="shared" si="13" ref="M43:M52">SUM(B43:L43)</f>
        <v>515</v>
      </c>
      <c r="N43" s="9">
        <f>SUM(M43)/(M1)</f>
        <v>51.5</v>
      </c>
    </row>
    <row r="44" spans="1:14" s="7" customFormat="1" ht="12.75">
      <c r="A44" s="7" t="s">
        <v>25</v>
      </c>
      <c r="B44" s="8">
        <v>31</v>
      </c>
      <c r="C44" s="8">
        <v>43</v>
      </c>
      <c r="D44" s="8">
        <v>38</v>
      </c>
      <c r="E44" s="8">
        <v>37</v>
      </c>
      <c r="F44" s="8">
        <v>33</v>
      </c>
      <c r="G44" s="8">
        <v>50</v>
      </c>
      <c r="H44" s="8">
        <v>44</v>
      </c>
      <c r="I44" s="8">
        <v>20</v>
      </c>
      <c r="J44" s="8">
        <v>21</v>
      </c>
      <c r="K44" s="8">
        <v>27</v>
      </c>
      <c r="L44" s="8"/>
      <c r="M44" s="8">
        <f t="shared" si="13"/>
        <v>344</v>
      </c>
      <c r="N44" s="9">
        <f>SUM(M44)/(M1)</f>
        <v>34.4</v>
      </c>
    </row>
    <row r="45" spans="1:14" s="7" customFormat="1" ht="12.75">
      <c r="A45" s="7" t="s">
        <v>26</v>
      </c>
      <c r="B45" s="8">
        <v>279</v>
      </c>
      <c r="C45" s="8">
        <v>224</v>
      </c>
      <c r="D45" s="8">
        <v>209</v>
      </c>
      <c r="E45" s="8">
        <v>195</v>
      </c>
      <c r="F45" s="8">
        <v>259</v>
      </c>
      <c r="G45" s="8">
        <v>195</v>
      </c>
      <c r="H45" s="8">
        <v>208</v>
      </c>
      <c r="I45" s="8">
        <v>306</v>
      </c>
      <c r="J45" s="8">
        <v>60</v>
      </c>
      <c r="K45" s="8">
        <v>68</v>
      </c>
      <c r="L45" s="8"/>
      <c r="M45" s="8">
        <f t="shared" si="13"/>
        <v>2003</v>
      </c>
      <c r="N45" s="9">
        <f>SUM(M45)/(M1)</f>
        <v>200.3</v>
      </c>
    </row>
    <row r="46" spans="1:14" s="7" customFormat="1" ht="12.75">
      <c r="A46" s="7" t="s">
        <v>27</v>
      </c>
      <c r="B46" s="8">
        <v>211</v>
      </c>
      <c r="C46" s="8">
        <v>63</v>
      </c>
      <c r="D46" s="8">
        <v>164</v>
      </c>
      <c r="E46" s="8">
        <v>153</v>
      </c>
      <c r="F46" s="8">
        <v>177</v>
      </c>
      <c r="G46" s="8">
        <v>260</v>
      </c>
      <c r="H46" s="8">
        <v>334</v>
      </c>
      <c r="I46" s="8">
        <v>106</v>
      </c>
      <c r="J46" s="8">
        <v>146</v>
      </c>
      <c r="K46" s="8">
        <v>217</v>
      </c>
      <c r="L46" s="8"/>
      <c r="M46" s="8">
        <f t="shared" si="13"/>
        <v>1831</v>
      </c>
      <c r="N46" s="9">
        <f>SUM(M46)/(M1)</f>
        <v>183.1</v>
      </c>
    </row>
    <row r="47" spans="1:14" s="7" customFormat="1" ht="12.75">
      <c r="A47" s="7" t="s">
        <v>28</v>
      </c>
      <c r="B47" s="8">
        <f aca="true" t="shared" si="14" ref="B47:K47">SUM(B45)+(B46)</f>
        <v>490</v>
      </c>
      <c r="C47" s="8">
        <f t="shared" si="14"/>
        <v>287</v>
      </c>
      <c r="D47" s="8">
        <f t="shared" si="14"/>
        <v>373</v>
      </c>
      <c r="E47" s="8">
        <f t="shared" si="14"/>
        <v>348</v>
      </c>
      <c r="F47" s="8">
        <f t="shared" si="14"/>
        <v>436</v>
      </c>
      <c r="G47" s="8">
        <f t="shared" si="14"/>
        <v>455</v>
      </c>
      <c r="H47" s="8">
        <f t="shared" si="14"/>
        <v>542</v>
      </c>
      <c r="I47" s="8">
        <f t="shared" si="14"/>
        <v>412</v>
      </c>
      <c r="J47" s="8">
        <f t="shared" si="14"/>
        <v>206</v>
      </c>
      <c r="K47" s="8">
        <f t="shared" si="14"/>
        <v>285</v>
      </c>
      <c r="L47" s="8"/>
      <c r="M47" s="8">
        <f t="shared" si="13"/>
        <v>3834</v>
      </c>
      <c r="N47" s="9">
        <f>SUM(M47)/(M1)</f>
        <v>383.4</v>
      </c>
    </row>
    <row r="48" spans="1:14" s="7" customFormat="1" ht="12.75">
      <c r="A48" s="7" t="s">
        <v>29</v>
      </c>
      <c r="B48" s="8">
        <v>5</v>
      </c>
      <c r="C48" s="8">
        <v>6</v>
      </c>
      <c r="D48" s="8">
        <v>16</v>
      </c>
      <c r="E48" s="8">
        <v>10</v>
      </c>
      <c r="F48" s="8">
        <v>7</v>
      </c>
      <c r="G48" s="8">
        <v>19</v>
      </c>
      <c r="H48" s="8">
        <v>12</v>
      </c>
      <c r="I48" s="8">
        <v>6</v>
      </c>
      <c r="J48" s="8">
        <v>13</v>
      </c>
      <c r="K48" s="8">
        <v>8</v>
      </c>
      <c r="L48" s="8"/>
      <c r="M48" s="8">
        <f t="shared" si="13"/>
        <v>102</v>
      </c>
      <c r="N48" s="9">
        <f>SUM(M48)/(M1)</f>
        <v>10.2</v>
      </c>
    </row>
    <row r="49" spans="1:14" s="7" customFormat="1" ht="12.75">
      <c r="A49" s="7" t="s">
        <v>30</v>
      </c>
      <c r="B49" s="8">
        <v>6</v>
      </c>
      <c r="C49" s="8">
        <v>9</v>
      </c>
      <c r="D49" s="8">
        <v>20</v>
      </c>
      <c r="E49" s="8">
        <v>12</v>
      </c>
      <c r="F49" s="8">
        <v>15</v>
      </c>
      <c r="G49" s="8">
        <v>31</v>
      </c>
      <c r="H49" s="8">
        <v>17</v>
      </c>
      <c r="I49" s="8">
        <v>8</v>
      </c>
      <c r="J49" s="8">
        <v>31</v>
      </c>
      <c r="K49" s="8">
        <v>22</v>
      </c>
      <c r="L49" s="8"/>
      <c r="M49" s="8">
        <f t="shared" si="13"/>
        <v>171</v>
      </c>
      <c r="N49" s="9">
        <f>SUM(M49)/(M1)</f>
        <v>17.1</v>
      </c>
    </row>
    <row r="50" spans="1:14" s="7" customFormat="1" ht="12.75">
      <c r="A50" s="7" t="s">
        <v>31</v>
      </c>
      <c r="B50" s="8">
        <v>0</v>
      </c>
      <c r="C50" s="8">
        <v>0</v>
      </c>
      <c r="D50" s="8">
        <v>0</v>
      </c>
      <c r="E50" s="8">
        <v>1</v>
      </c>
      <c r="F50" s="8">
        <v>0</v>
      </c>
      <c r="G50" s="8">
        <v>0</v>
      </c>
      <c r="H50" s="8">
        <v>2</v>
      </c>
      <c r="I50" s="8">
        <v>0</v>
      </c>
      <c r="J50" s="8">
        <v>1</v>
      </c>
      <c r="K50" s="8">
        <v>1</v>
      </c>
      <c r="L50" s="8"/>
      <c r="M50" s="8">
        <f t="shared" si="13"/>
        <v>5</v>
      </c>
      <c r="N50" s="9">
        <f>SUM(M50)/(M1)</f>
        <v>0.5</v>
      </c>
    </row>
    <row r="51" spans="1:14" s="7" customFormat="1" ht="12.75">
      <c r="A51" s="7" t="s">
        <v>32</v>
      </c>
      <c r="B51" s="8">
        <v>1</v>
      </c>
      <c r="C51" s="8">
        <v>2</v>
      </c>
      <c r="D51" s="8">
        <v>3</v>
      </c>
      <c r="E51" s="8">
        <v>0</v>
      </c>
      <c r="F51" s="8">
        <v>2</v>
      </c>
      <c r="G51" s="8">
        <v>2</v>
      </c>
      <c r="H51" s="8">
        <v>0</v>
      </c>
      <c r="I51" s="8">
        <v>2</v>
      </c>
      <c r="J51" s="8">
        <v>4</v>
      </c>
      <c r="K51" s="8">
        <v>3</v>
      </c>
      <c r="L51" s="8"/>
      <c r="M51" s="8">
        <f t="shared" si="13"/>
        <v>19</v>
      </c>
      <c r="N51" s="9">
        <f>SUM(M51)/(M1)</f>
        <v>1.9</v>
      </c>
    </row>
    <row r="52" spans="1:14" s="7" customFormat="1" ht="12.75">
      <c r="A52" s="7" t="s">
        <v>33</v>
      </c>
      <c r="B52" s="8">
        <v>3</v>
      </c>
      <c r="C52" s="8">
        <v>71</v>
      </c>
      <c r="D52" s="8">
        <v>85</v>
      </c>
      <c r="E52" s="8">
        <v>0</v>
      </c>
      <c r="F52" s="8">
        <v>70</v>
      </c>
      <c r="G52" s="8">
        <v>88</v>
      </c>
      <c r="H52" s="8">
        <v>0</v>
      </c>
      <c r="I52" s="8">
        <v>90</v>
      </c>
      <c r="J52" s="8">
        <v>70</v>
      </c>
      <c r="K52" s="8">
        <v>127</v>
      </c>
      <c r="L52" s="8"/>
      <c r="M52" s="8">
        <f t="shared" si="13"/>
        <v>604</v>
      </c>
      <c r="N52" s="9">
        <f>SUM(M52)/(M1)</f>
        <v>60.4</v>
      </c>
    </row>
    <row r="53" spans="1:14" s="7" customFormat="1" ht="12.75">
      <c r="A53" s="7" t="s">
        <v>34</v>
      </c>
      <c r="B53" s="9">
        <f aca="true" t="shared" si="15" ref="B53:K53">SUM(B52/B51)</f>
        <v>3</v>
      </c>
      <c r="C53" s="9">
        <f t="shared" si="15"/>
        <v>35.5</v>
      </c>
      <c r="D53" s="9">
        <f t="shared" si="15"/>
        <v>28.333333333333332</v>
      </c>
      <c r="E53" s="9">
        <v>0</v>
      </c>
      <c r="F53" s="9">
        <f t="shared" si="15"/>
        <v>35</v>
      </c>
      <c r="G53" s="9">
        <f t="shared" si="15"/>
        <v>44</v>
      </c>
      <c r="H53" s="9">
        <v>0</v>
      </c>
      <c r="I53" s="9">
        <f t="shared" si="15"/>
        <v>45</v>
      </c>
      <c r="J53" s="9">
        <f t="shared" si="15"/>
        <v>17.5</v>
      </c>
      <c r="K53" s="9">
        <f t="shared" si="15"/>
        <v>42.333333333333336</v>
      </c>
      <c r="L53" s="9"/>
      <c r="M53" s="8"/>
      <c r="N53" s="9">
        <f>SUM(M52/M51)</f>
        <v>31.789473684210527</v>
      </c>
    </row>
    <row r="54" spans="1:14" s="7" customFormat="1" ht="12.75">
      <c r="A54" s="7" t="s">
        <v>35</v>
      </c>
      <c r="B54" s="8">
        <v>0</v>
      </c>
      <c r="C54" s="8">
        <v>3</v>
      </c>
      <c r="D54" s="8">
        <v>2</v>
      </c>
      <c r="E54" s="8">
        <v>2</v>
      </c>
      <c r="F54" s="8">
        <v>2</v>
      </c>
      <c r="G54" s="8">
        <v>2</v>
      </c>
      <c r="H54" s="8">
        <v>0</v>
      </c>
      <c r="I54" s="8">
        <v>1</v>
      </c>
      <c r="J54" s="8">
        <v>1</v>
      </c>
      <c r="K54" s="8">
        <v>1</v>
      </c>
      <c r="L54" s="8"/>
      <c r="M54" s="8">
        <f>SUM(B54:L54)</f>
        <v>14</v>
      </c>
      <c r="N54" s="9">
        <f>SUM(M54)/(M1)</f>
        <v>1.4</v>
      </c>
    </row>
    <row r="55" spans="1:14" s="7" customFormat="1" ht="12.75">
      <c r="A55" s="7" t="s">
        <v>36</v>
      </c>
      <c r="B55" s="8">
        <v>0</v>
      </c>
      <c r="C55" s="8">
        <v>1</v>
      </c>
      <c r="D55" s="8">
        <v>1</v>
      </c>
      <c r="E55" s="8">
        <v>2</v>
      </c>
      <c r="F55" s="8">
        <v>1</v>
      </c>
      <c r="G55" s="8">
        <v>0</v>
      </c>
      <c r="H55" s="8">
        <v>0</v>
      </c>
      <c r="I55" s="8">
        <v>0</v>
      </c>
      <c r="J55" s="8">
        <v>1</v>
      </c>
      <c r="K55" s="8">
        <v>1</v>
      </c>
      <c r="L55" s="8"/>
      <c r="M55" s="8">
        <f>SUM(B55:L55)</f>
        <v>7</v>
      </c>
      <c r="N55" s="9">
        <f>SUM(M55)/(M1)</f>
        <v>0.7</v>
      </c>
    </row>
    <row r="56" spans="1:14" s="7" customFormat="1" ht="12.75">
      <c r="A56" s="7" t="s">
        <v>37</v>
      </c>
      <c r="B56" s="8">
        <v>4</v>
      </c>
      <c r="C56" s="8">
        <v>6</v>
      </c>
      <c r="D56" s="8">
        <v>9</v>
      </c>
      <c r="E56" s="8">
        <v>4</v>
      </c>
      <c r="F56" s="8">
        <v>13</v>
      </c>
      <c r="G56" s="8">
        <v>9</v>
      </c>
      <c r="H56" s="8">
        <v>6</v>
      </c>
      <c r="I56" s="8">
        <v>7</v>
      </c>
      <c r="J56" s="8">
        <v>8</v>
      </c>
      <c r="K56" s="8">
        <v>8</v>
      </c>
      <c r="L56" s="8"/>
      <c r="M56" s="8">
        <f>SUM(B56:L56)</f>
        <v>74</v>
      </c>
      <c r="N56" s="9">
        <f>SUM(M56)/(M1)</f>
        <v>7.4</v>
      </c>
    </row>
    <row r="57" spans="1:14" s="7" customFormat="1" ht="12.75">
      <c r="A57" s="7" t="s">
        <v>38</v>
      </c>
      <c r="B57" s="8">
        <v>50</v>
      </c>
      <c r="C57" s="8">
        <v>62</v>
      </c>
      <c r="D57" s="8">
        <v>113</v>
      </c>
      <c r="E57" s="8">
        <v>40</v>
      </c>
      <c r="F57" s="8">
        <v>106</v>
      </c>
      <c r="G57" s="8">
        <v>95</v>
      </c>
      <c r="H57" s="8">
        <v>65</v>
      </c>
      <c r="I57" s="8">
        <v>83</v>
      </c>
      <c r="J57" s="8">
        <v>59</v>
      </c>
      <c r="K57" s="8">
        <v>61</v>
      </c>
      <c r="L57" s="8"/>
      <c r="M57" s="8">
        <f>SUM(B57:L57)</f>
        <v>734</v>
      </c>
      <c r="N57" s="9">
        <f>SUM(M57)/(M1)</f>
        <v>73.4</v>
      </c>
    </row>
    <row r="58" spans="1:14" s="7" customFormat="1" ht="13.5" thickBot="1">
      <c r="A58" s="34" t="s">
        <v>39</v>
      </c>
      <c r="B58" s="55" t="s">
        <v>126</v>
      </c>
      <c r="C58" s="55" t="s">
        <v>176</v>
      </c>
      <c r="D58" s="55" t="s">
        <v>181</v>
      </c>
      <c r="E58" s="55" t="s">
        <v>194</v>
      </c>
      <c r="F58" s="55" t="s">
        <v>210</v>
      </c>
      <c r="G58" s="55" t="s">
        <v>231</v>
      </c>
      <c r="H58" s="55" t="s">
        <v>248</v>
      </c>
      <c r="I58" s="55" t="s">
        <v>261</v>
      </c>
      <c r="J58" s="55" t="s">
        <v>271</v>
      </c>
      <c r="K58" s="55" t="s">
        <v>279</v>
      </c>
      <c r="L58" s="55"/>
      <c r="M58" s="55" t="s">
        <v>280</v>
      </c>
      <c r="N58" s="55" t="s">
        <v>283</v>
      </c>
    </row>
    <row r="59" spans="1:14" s="2" customFormat="1" ht="20.25" thickBot="1" thickTop="1">
      <c r="A59" s="2" t="s">
        <v>300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>
        <v>10</v>
      </c>
      <c r="N59" s="4" t="s">
        <v>0</v>
      </c>
    </row>
    <row r="60" spans="1:14" s="5" customFormat="1" ht="12.75" thickTop="1">
      <c r="A60" s="32" t="s">
        <v>40</v>
      </c>
      <c r="B60" s="33" t="s">
        <v>41</v>
      </c>
      <c r="C60" s="33" t="s">
        <v>42</v>
      </c>
      <c r="D60" s="33" t="s">
        <v>9</v>
      </c>
      <c r="E60" s="33" t="s">
        <v>43</v>
      </c>
      <c r="F60" s="33" t="s">
        <v>44</v>
      </c>
      <c r="G60" s="33"/>
      <c r="H60" s="33"/>
      <c r="I60" s="33"/>
      <c r="J60" s="33"/>
      <c r="K60" s="33"/>
      <c r="L60" s="33"/>
      <c r="M60" s="33"/>
      <c r="N60" s="33"/>
    </row>
    <row r="61" spans="1:14" s="27" customFormat="1" ht="12.75">
      <c r="A61" s="48" t="s">
        <v>128</v>
      </c>
      <c r="B61" s="26">
        <v>108</v>
      </c>
      <c r="C61" s="26">
        <v>579</v>
      </c>
      <c r="D61" s="28">
        <f aca="true" t="shared" si="16" ref="D61:D74">SUM(C61)/(B61)</f>
        <v>5.361111111111111</v>
      </c>
      <c r="E61" s="1" t="s">
        <v>232</v>
      </c>
      <c r="F61" s="26">
        <v>3</v>
      </c>
      <c r="G61" s="26"/>
      <c r="H61" s="26"/>
      <c r="I61" s="26"/>
      <c r="J61" s="26"/>
      <c r="K61" s="26"/>
      <c r="L61" s="26"/>
      <c r="M61" s="26"/>
      <c r="N61" s="26"/>
    </row>
    <row r="62" spans="1:14" s="27" customFormat="1" ht="12.75">
      <c r="A62" s="48" t="s">
        <v>127</v>
      </c>
      <c r="B62" s="26">
        <v>85</v>
      </c>
      <c r="C62" s="26">
        <v>403</v>
      </c>
      <c r="D62" s="28">
        <f t="shared" si="16"/>
        <v>4.741176470588235</v>
      </c>
      <c r="E62" s="1">
        <v>48</v>
      </c>
      <c r="F62" s="26">
        <v>2</v>
      </c>
      <c r="G62" s="26"/>
      <c r="H62" s="26"/>
      <c r="I62" s="26"/>
      <c r="J62" s="26"/>
      <c r="K62" s="26"/>
      <c r="L62" s="26"/>
      <c r="M62" s="26"/>
      <c r="N62" s="26"/>
    </row>
    <row r="63" spans="1:14" s="27" customFormat="1" ht="12.75">
      <c r="A63" s="57" t="s">
        <v>129</v>
      </c>
      <c r="B63" s="26">
        <v>93</v>
      </c>
      <c r="C63" s="26">
        <v>183</v>
      </c>
      <c r="D63" s="28">
        <f t="shared" si="16"/>
        <v>1.967741935483871</v>
      </c>
      <c r="E63" s="1">
        <v>24</v>
      </c>
      <c r="F63" s="26">
        <v>2</v>
      </c>
      <c r="G63" s="26"/>
      <c r="H63" s="26"/>
      <c r="I63" s="26"/>
      <c r="J63" s="26"/>
      <c r="K63" s="26"/>
      <c r="L63" s="26"/>
      <c r="M63" s="26"/>
      <c r="N63" s="26"/>
    </row>
    <row r="64" spans="1:14" s="27" customFormat="1" ht="12.75">
      <c r="A64" s="57" t="s">
        <v>160</v>
      </c>
      <c r="B64" s="26">
        <v>8</v>
      </c>
      <c r="C64" s="26">
        <v>57</v>
      </c>
      <c r="D64" s="28">
        <f t="shared" si="16"/>
        <v>7.125</v>
      </c>
      <c r="E64" s="1">
        <v>25</v>
      </c>
      <c r="F64" s="26">
        <v>0</v>
      </c>
      <c r="G64" s="26"/>
      <c r="H64" s="26"/>
      <c r="I64" s="26"/>
      <c r="J64" s="26"/>
      <c r="K64" s="26"/>
      <c r="L64" s="26"/>
      <c r="M64" s="26"/>
      <c r="N64" s="26"/>
    </row>
    <row r="65" spans="1:14" s="27" customFormat="1" ht="12.75">
      <c r="A65" s="57" t="s">
        <v>130</v>
      </c>
      <c r="B65" s="26">
        <v>6</v>
      </c>
      <c r="C65" s="26">
        <v>23</v>
      </c>
      <c r="D65" s="28">
        <f t="shared" si="16"/>
        <v>3.8333333333333335</v>
      </c>
      <c r="E65" s="1">
        <v>9</v>
      </c>
      <c r="F65" s="26">
        <v>0</v>
      </c>
      <c r="G65" s="26"/>
      <c r="H65" s="26"/>
      <c r="I65" s="26"/>
      <c r="J65" s="26"/>
      <c r="K65" s="26"/>
      <c r="L65" s="26"/>
      <c r="M65" s="26"/>
      <c r="N65" s="26"/>
    </row>
    <row r="66" spans="1:14" s="27" customFormat="1" ht="12.75">
      <c r="A66" s="57" t="s">
        <v>134</v>
      </c>
      <c r="B66" s="26">
        <v>6</v>
      </c>
      <c r="C66" s="26">
        <v>22</v>
      </c>
      <c r="D66" s="28">
        <f t="shared" si="16"/>
        <v>3.6666666666666665</v>
      </c>
      <c r="E66" s="1">
        <v>18</v>
      </c>
      <c r="F66" s="26">
        <v>0</v>
      </c>
      <c r="G66" s="26"/>
      <c r="H66" s="26"/>
      <c r="I66" s="26"/>
      <c r="J66" s="26"/>
      <c r="K66" s="26"/>
      <c r="L66" s="26"/>
      <c r="M66" s="26"/>
      <c r="N66" s="26"/>
    </row>
    <row r="67" spans="1:14" s="27" customFormat="1" ht="12.75">
      <c r="A67" s="57" t="s">
        <v>137</v>
      </c>
      <c r="B67" s="26">
        <v>1</v>
      </c>
      <c r="C67" s="26">
        <v>12</v>
      </c>
      <c r="D67" s="28">
        <f t="shared" si="16"/>
        <v>12</v>
      </c>
      <c r="E67" s="1">
        <v>12</v>
      </c>
      <c r="F67" s="26">
        <v>0</v>
      </c>
      <c r="G67" s="26"/>
      <c r="H67" s="26"/>
      <c r="I67" s="26"/>
      <c r="J67" s="26"/>
      <c r="K67" s="26"/>
      <c r="L67" s="26"/>
      <c r="M67" s="26"/>
      <c r="N67" s="26"/>
    </row>
    <row r="68" spans="1:14" s="27" customFormat="1" ht="12.75">
      <c r="A68" s="57" t="s">
        <v>165</v>
      </c>
      <c r="B68" s="26">
        <v>3</v>
      </c>
      <c r="C68" s="26">
        <v>11</v>
      </c>
      <c r="D68" s="28">
        <f t="shared" si="16"/>
        <v>3.6666666666666665</v>
      </c>
      <c r="E68" s="1">
        <v>5</v>
      </c>
      <c r="F68" s="26">
        <v>0</v>
      </c>
      <c r="G68" s="26"/>
      <c r="H68" s="26"/>
      <c r="I68" s="26"/>
      <c r="J68" s="26"/>
      <c r="K68" s="26"/>
      <c r="L68" s="26"/>
      <c r="M68" s="26"/>
      <c r="N68" s="26"/>
    </row>
    <row r="69" spans="1:14" s="27" customFormat="1" ht="12.75">
      <c r="A69" s="57" t="s">
        <v>133</v>
      </c>
      <c r="B69" s="26">
        <v>1</v>
      </c>
      <c r="C69" s="26">
        <v>10</v>
      </c>
      <c r="D69" s="28">
        <f t="shared" si="16"/>
        <v>10</v>
      </c>
      <c r="E69" s="1">
        <v>10</v>
      </c>
      <c r="F69" s="26">
        <v>0</v>
      </c>
      <c r="G69" s="26"/>
      <c r="H69" s="26"/>
      <c r="I69" s="26"/>
      <c r="J69" s="26"/>
      <c r="K69" s="26"/>
      <c r="L69" s="26"/>
      <c r="M69" s="26"/>
      <c r="N69" s="26"/>
    </row>
    <row r="70" spans="1:14" s="27" customFormat="1" ht="12.75">
      <c r="A70" s="57" t="s">
        <v>168</v>
      </c>
      <c r="B70" s="26">
        <v>2</v>
      </c>
      <c r="C70" s="26">
        <v>4</v>
      </c>
      <c r="D70" s="28">
        <f t="shared" si="16"/>
        <v>2</v>
      </c>
      <c r="E70" s="1">
        <v>4</v>
      </c>
      <c r="F70" s="26">
        <v>0</v>
      </c>
      <c r="G70" s="26"/>
      <c r="H70" s="26"/>
      <c r="I70" s="26"/>
      <c r="J70" s="26"/>
      <c r="K70" s="26"/>
      <c r="L70" s="26"/>
      <c r="M70" s="26"/>
      <c r="N70" s="26"/>
    </row>
    <row r="71" spans="1:14" s="27" customFormat="1" ht="12.75">
      <c r="A71" s="57" t="s">
        <v>163</v>
      </c>
      <c r="B71" s="26">
        <v>2</v>
      </c>
      <c r="C71" s="26">
        <v>0</v>
      </c>
      <c r="D71" s="28">
        <f t="shared" si="16"/>
        <v>0</v>
      </c>
      <c r="E71" s="1">
        <v>4</v>
      </c>
      <c r="F71" s="26">
        <v>0</v>
      </c>
      <c r="G71" s="26"/>
      <c r="H71" s="26"/>
      <c r="I71" s="26"/>
      <c r="J71" s="26"/>
      <c r="K71" s="26"/>
      <c r="L71" s="26"/>
      <c r="M71" s="26"/>
      <c r="N71" s="26"/>
    </row>
    <row r="72" spans="1:14" s="27" customFormat="1" ht="12.75">
      <c r="A72" s="57" t="s">
        <v>237</v>
      </c>
      <c r="B72" s="26">
        <v>1</v>
      </c>
      <c r="C72" s="26">
        <v>-1</v>
      </c>
      <c r="D72" s="28">
        <f t="shared" si="16"/>
        <v>-1</v>
      </c>
      <c r="E72" s="1">
        <v>-1</v>
      </c>
      <c r="F72" s="26">
        <v>0</v>
      </c>
      <c r="G72" s="26"/>
      <c r="H72" s="26"/>
      <c r="I72" s="26"/>
      <c r="J72" s="26"/>
      <c r="K72" s="26"/>
      <c r="L72" s="26"/>
      <c r="M72" s="26"/>
      <c r="N72" s="26"/>
    </row>
    <row r="73" spans="1:14" s="27" customFormat="1" ht="12.75">
      <c r="A73" s="57" t="s">
        <v>136</v>
      </c>
      <c r="B73" s="26">
        <v>3</v>
      </c>
      <c r="C73" s="26">
        <v>-2</v>
      </c>
      <c r="D73" s="28">
        <f t="shared" si="16"/>
        <v>-0.6666666666666666</v>
      </c>
      <c r="E73" s="1">
        <v>1</v>
      </c>
      <c r="F73" s="26">
        <v>0</v>
      </c>
      <c r="G73" s="26"/>
      <c r="H73" s="26"/>
      <c r="I73" s="26"/>
      <c r="J73" s="26"/>
      <c r="K73" s="26"/>
      <c r="L73" s="26"/>
      <c r="M73" s="26"/>
      <c r="N73" s="26"/>
    </row>
    <row r="74" spans="1:14" s="27" customFormat="1" ht="12.75">
      <c r="A74" s="57" t="s">
        <v>192</v>
      </c>
      <c r="B74" s="26">
        <v>3</v>
      </c>
      <c r="C74" s="26">
        <v>-10</v>
      </c>
      <c r="D74" s="28">
        <f t="shared" si="16"/>
        <v>-3.3333333333333335</v>
      </c>
      <c r="E74" s="1">
        <v>3</v>
      </c>
      <c r="F74" s="26">
        <v>0</v>
      </c>
      <c r="G74" s="26"/>
      <c r="H74" s="26"/>
      <c r="I74" s="26"/>
      <c r="J74" s="26"/>
      <c r="K74" s="26"/>
      <c r="L74" s="26"/>
      <c r="M74" s="26"/>
      <c r="N74" s="26"/>
    </row>
    <row r="75" spans="1:14" s="27" customFormat="1" ht="12.75">
      <c r="A75" t="s">
        <v>95</v>
      </c>
      <c r="B75" s="26">
        <v>4</v>
      </c>
      <c r="C75" s="26">
        <v>-47</v>
      </c>
      <c r="D75" s="28"/>
      <c r="E75" s="1"/>
      <c r="F75" s="26"/>
      <c r="G75" s="26"/>
      <c r="H75" s="26"/>
      <c r="I75" s="26"/>
      <c r="J75" s="26"/>
      <c r="K75" s="26"/>
      <c r="L75" s="26"/>
      <c r="M75" s="26"/>
      <c r="N75" s="26"/>
    </row>
    <row r="76" spans="1:14" s="5" customFormat="1" ht="12">
      <c r="A76" s="5" t="s">
        <v>8</v>
      </c>
      <c r="B76" s="6">
        <f>SUM(B61:B75)</f>
        <v>326</v>
      </c>
      <c r="C76" s="6">
        <f>SUM(C61:C75)</f>
        <v>1244</v>
      </c>
      <c r="D76" s="15">
        <f>SUM(C76)/(B76)</f>
        <v>3.815950920245399</v>
      </c>
      <c r="E76" s="6" t="s">
        <v>232</v>
      </c>
      <c r="F76" s="6">
        <f>SUM(F61:F75)</f>
        <v>7</v>
      </c>
      <c r="G76" s="6"/>
      <c r="H76" s="6"/>
      <c r="I76" s="6"/>
      <c r="J76" s="6"/>
      <c r="K76" s="6"/>
      <c r="L76" s="6"/>
      <c r="M76" s="6"/>
      <c r="N76" s="6"/>
    </row>
    <row r="77" spans="1:14" s="5" customFormat="1" ht="12.75" thickBot="1">
      <c r="A77" s="5" t="s">
        <v>11</v>
      </c>
      <c r="B77" s="6">
        <f>M44</f>
        <v>344</v>
      </c>
      <c r="C77" s="6">
        <f>(M45)</f>
        <v>2003</v>
      </c>
      <c r="D77" s="15">
        <f>SUM(C77)/(B77)</f>
        <v>5.8226744186046515</v>
      </c>
      <c r="E77" s="6" t="s">
        <v>262</v>
      </c>
      <c r="F77" s="6">
        <v>27</v>
      </c>
      <c r="G77" s="6"/>
      <c r="H77" s="6"/>
      <c r="I77" s="6"/>
      <c r="J77" s="6"/>
      <c r="K77" s="6"/>
      <c r="L77" s="6"/>
      <c r="M77" s="6"/>
      <c r="N77" s="6"/>
    </row>
    <row r="78" spans="1:14" s="5" customFormat="1" ht="12.75" thickTop="1">
      <c r="A78" s="32" t="s">
        <v>45</v>
      </c>
      <c r="B78" s="33" t="s">
        <v>46</v>
      </c>
      <c r="C78" s="33" t="s">
        <v>41</v>
      </c>
      <c r="D78" s="33" t="s">
        <v>47</v>
      </c>
      <c r="E78" s="33" t="s">
        <v>48</v>
      </c>
      <c r="F78" s="33" t="s">
        <v>42</v>
      </c>
      <c r="G78" s="33" t="s">
        <v>49</v>
      </c>
      <c r="H78" s="33" t="s">
        <v>44</v>
      </c>
      <c r="I78" s="33" t="s">
        <v>43</v>
      </c>
      <c r="J78" s="6"/>
      <c r="K78" s="6"/>
      <c r="L78" s="6"/>
      <c r="M78" s="6"/>
      <c r="N78" s="6"/>
    </row>
    <row r="79" spans="1:14" s="7" customFormat="1" ht="12.75">
      <c r="A79" s="48" t="s">
        <v>129</v>
      </c>
      <c r="B79" s="8">
        <v>68</v>
      </c>
      <c r="C79" s="8">
        <v>168</v>
      </c>
      <c r="D79" s="1">
        <v>5</v>
      </c>
      <c r="E79" s="10">
        <f aca="true" t="shared" si="17" ref="E79:E84">SUM(B79)/(C79)</f>
        <v>0.40476190476190477</v>
      </c>
      <c r="F79" s="8">
        <v>886</v>
      </c>
      <c r="G79" s="16">
        <f aca="true" t="shared" si="18" ref="G79:G84">SUM(F79)/(C79)</f>
        <v>5.273809523809524</v>
      </c>
      <c r="H79" s="8">
        <v>11</v>
      </c>
      <c r="I79" s="1" t="s">
        <v>233</v>
      </c>
      <c r="J79" s="8"/>
      <c r="K79" s="8"/>
      <c r="L79" s="8"/>
      <c r="M79" s="8"/>
      <c r="N79" s="8"/>
    </row>
    <row r="80" spans="1:14" s="7" customFormat="1" ht="12.75">
      <c r="A80" s="48" t="s">
        <v>192</v>
      </c>
      <c r="B80" s="8">
        <v>1</v>
      </c>
      <c r="C80" s="8">
        <v>2</v>
      </c>
      <c r="D80" s="8">
        <v>0</v>
      </c>
      <c r="E80" s="10">
        <f t="shared" si="17"/>
        <v>0.5</v>
      </c>
      <c r="F80" s="20">
        <v>3</v>
      </c>
      <c r="G80" s="16">
        <f t="shared" si="18"/>
        <v>1.5</v>
      </c>
      <c r="H80" s="8">
        <v>0</v>
      </c>
      <c r="I80" s="1">
        <v>3</v>
      </c>
      <c r="J80" s="8"/>
      <c r="K80" s="8"/>
      <c r="L80" s="8"/>
      <c r="M80" s="8"/>
      <c r="N80" s="8"/>
    </row>
    <row r="81" spans="1:14" s="7" customFormat="1" ht="12.75">
      <c r="A81" s="48" t="s">
        <v>164</v>
      </c>
      <c r="B81" s="8">
        <v>0</v>
      </c>
      <c r="C81" s="8">
        <v>1</v>
      </c>
      <c r="D81" s="8">
        <v>1</v>
      </c>
      <c r="E81" s="10">
        <f t="shared" si="17"/>
        <v>0</v>
      </c>
      <c r="F81" s="20">
        <v>0</v>
      </c>
      <c r="G81" s="16">
        <f t="shared" si="18"/>
        <v>0</v>
      </c>
      <c r="H81" s="8">
        <v>0</v>
      </c>
      <c r="I81" s="1" t="s">
        <v>103</v>
      </c>
      <c r="J81" s="8"/>
      <c r="K81" s="8"/>
      <c r="L81" s="8"/>
      <c r="M81" s="8"/>
      <c r="N81" s="8"/>
    </row>
    <row r="82" spans="1:14" s="7" customFormat="1" ht="12.75">
      <c r="A82" s="48" t="s">
        <v>137</v>
      </c>
      <c r="B82" s="8">
        <v>0</v>
      </c>
      <c r="C82" s="8">
        <v>1</v>
      </c>
      <c r="D82" s="8">
        <v>1</v>
      </c>
      <c r="E82" s="10">
        <f t="shared" si="17"/>
        <v>0</v>
      </c>
      <c r="F82" s="20">
        <v>0</v>
      </c>
      <c r="G82" s="16">
        <f t="shared" si="18"/>
        <v>0</v>
      </c>
      <c r="H82" s="8">
        <v>0</v>
      </c>
      <c r="I82" s="1" t="s">
        <v>103</v>
      </c>
      <c r="J82" s="8"/>
      <c r="K82" s="8"/>
      <c r="L82" s="8"/>
      <c r="M82" s="8"/>
      <c r="N82" s="8"/>
    </row>
    <row r="83" spans="1:14" s="5" customFormat="1" ht="12">
      <c r="A83" s="5" t="s">
        <v>8</v>
      </c>
      <c r="B83" s="6">
        <f>SUM(B79:B82)</f>
        <v>69</v>
      </c>
      <c r="C83" s="6">
        <f>SUM(C79:C82)</f>
        <v>172</v>
      </c>
      <c r="D83" s="6">
        <f>SUM(D79:D82)</f>
        <v>7</v>
      </c>
      <c r="E83" s="17">
        <f t="shared" si="17"/>
        <v>0.4011627906976744</v>
      </c>
      <c r="F83" s="6">
        <f>SUM(F79:F82)</f>
        <v>889</v>
      </c>
      <c r="G83" s="18">
        <f t="shared" si="18"/>
        <v>5.1686046511627906</v>
      </c>
      <c r="H83" s="6">
        <f>SUM(H79:H82)</f>
        <v>11</v>
      </c>
      <c r="I83" s="6" t="s">
        <v>233</v>
      </c>
      <c r="J83" s="6"/>
      <c r="K83" s="6"/>
      <c r="L83" s="6"/>
      <c r="M83" s="6"/>
      <c r="N83" s="6"/>
    </row>
    <row r="84" spans="1:14" s="5" customFormat="1" ht="12.75" thickBot="1">
      <c r="A84" s="5" t="s">
        <v>11</v>
      </c>
      <c r="B84" s="6">
        <f>M48</f>
        <v>102</v>
      </c>
      <c r="C84" s="6">
        <f>M49</f>
        <v>171</v>
      </c>
      <c r="D84" s="6">
        <f>M50</f>
        <v>5</v>
      </c>
      <c r="E84" s="17">
        <f t="shared" si="17"/>
        <v>0.5964912280701754</v>
      </c>
      <c r="F84" s="6">
        <f>M46</f>
        <v>1831</v>
      </c>
      <c r="G84" s="18">
        <f t="shared" si="18"/>
        <v>10.707602339181287</v>
      </c>
      <c r="H84" s="6">
        <v>18</v>
      </c>
      <c r="I84" s="6" t="s">
        <v>249</v>
      </c>
      <c r="J84" s="6"/>
      <c r="K84" s="6"/>
      <c r="L84" s="6"/>
      <c r="M84" s="6"/>
      <c r="N84" s="6"/>
    </row>
    <row r="85" spans="1:14" s="5" customFormat="1" ht="12.75" thickTop="1">
      <c r="A85" s="32" t="s">
        <v>50</v>
      </c>
      <c r="B85" s="33" t="s">
        <v>51</v>
      </c>
      <c r="C85" s="33" t="s">
        <v>42</v>
      </c>
      <c r="D85" s="33" t="s">
        <v>9</v>
      </c>
      <c r="E85" s="33" t="s">
        <v>43</v>
      </c>
      <c r="F85" s="33" t="s">
        <v>44</v>
      </c>
      <c r="G85" s="33"/>
      <c r="H85" s="33"/>
      <c r="I85" s="33"/>
      <c r="J85" s="6"/>
      <c r="K85" s="6"/>
      <c r="L85" s="6"/>
      <c r="M85" s="6"/>
      <c r="N85" s="6"/>
    </row>
    <row r="86" spans="1:14" s="7" customFormat="1" ht="12.75">
      <c r="A86" s="48" t="s">
        <v>133</v>
      </c>
      <c r="B86" s="8">
        <v>26</v>
      </c>
      <c r="C86" s="8">
        <v>341</v>
      </c>
      <c r="D86" s="9">
        <f aca="true" t="shared" si="19" ref="D86:D94">SUM(C86)/(B86)</f>
        <v>13.115384615384615</v>
      </c>
      <c r="E86" s="1">
        <v>56</v>
      </c>
      <c r="F86" s="8">
        <v>6</v>
      </c>
      <c r="G86" s="8"/>
      <c r="H86" s="8"/>
      <c r="I86" s="8"/>
      <c r="J86" s="8"/>
      <c r="K86" s="8"/>
      <c r="L86" s="8"/>
      <c r="M86" s="8"/>
      <c r="N86" s="8"/>
    </row>
    <row r="87" spans="1:14" s="7" customFormat="1" ht="12.75">
      <c r="A87" s="48" t="s">
        <v>136</v>
      </c>
      <c r="B87" s="8">
        <v>21</v>
      </c>
      <c r="C87" s="8">
        <v>223</v>
      </c>
      <c r="D87" s="9">
        <f t="shared" si="19"/>
        <v>10.619047619047619</v>
      </c>
      <c r="E87" s="1" t="s">
        <v>234</v>
      </c>
      <c r="F87" s="8">
        <v>2</v>
      </c>
      <c r="G87" s="8"/>
      <c r="H87" s="8"/>
      <c r="I87" s="8"/>
      <c r="J87" s="8"/>
      <c r="K87" s="8"/>
      <c r="L87" s="8"/>
      <c r="M87" s="8"/>
      <c r="N87" s="8"/>
    </row>
    <row r="88" spans="1:14" s="7" customFormat="1" ht="12.75">
      <c r="A88" s="48" t="s">
        <v>135</v>
      </c>
      <c r="B88" s="8">
        <v>11</v>
      </c>
      <c r="C88" s="8">
        <v>231</v>
      </c>
      <c r="D88" s="9">
        <f t="shared" si="19"/>
        <v>21</v>
      </c>
      <c r="E88" s="1" t="s">
        <v>233</v>
      </c>
      <c r="F88" s="8">
        <v>3</v>
      </c>
      <c r="G88" s="8"/>
      <c r="H88" s="8"/>
      <c r="I88" s="8"/>
      <c r="J88" s="8"/>
      <c r="K88" s="8"/>
      <c r="L88" s="8"/>
      <c r="M88" s="8"/>
      <c r="N88" s="8"/>
    </row>
    <row r="89" spans="1:14" s="7" customFormat="1" ht="12.75">
      <c r="A89" s="48" t="s">
        <v>134</v>
      </c>
      <c r="B89" s="8">
        <v>8</v>
      </c>
      <c r="C89" s="8">
        <v>77</v>
      </c>
      <c r="D89" s="9">
        <f t="shared" si="19"/>
        <v>9.625</v>
      </c>
      <c r="E89" s="1">
        <v>23</v>
      </c>
      <c r="F89" s="8">
        <v>0</v>
      </c>
      <c r="G89" s="8"/>
      <c r="H89" s="8"/>
      <c r="I89" s="8"/>
      <c r="J89" s="8"/>
      <c r="K89" s="8"/>
      <c r="L89" s="8"/>
      <c r="M89" s="8"/>
      <c r="N89" s="8"/>
    </row>
    <row r="90" spans="1:14" s="7" customFormat="1" ht="12.75">
      <c r="A90" s="48" t="s">
        <v>164</v>
      </c>
      <c r="B90" s="8">
        <v>1</v>
      </c>
      <c r="C90" s="8">
        <v>7</v>
      </c>
      <c r="D90" s="9">
        <f t="shared" si="19"/>
        <v>7</v>
      </c>
      <c r="E90" s="1">
        <v>7</v>
      </c>
      <c r="F90" s="8">
        <v>0</v>
      </c>
      <c r="G90" s="8"/>
      <c r="H90" s="8"/>
      <c r="I90" s="8"/>
      <c r="J90" s="8"/>
      <c r="K90" s="8"/>
      <c r="L90" s="8"/>
      <c r="M90" s="8"/>
      <c r="N90" s="8"/>
    </row>
    <row r="91" spans="1:14" s="7" customFormat="1" ht="12.75">
      <c r="A91" s="48" t="s">
        <v>167</v>
      </c>
      <c r="B91" s="8">
        <v>1</v>
      </c>
      <c r="C91" s="8">
        <v>7</v>
      </c>
      <c r="D91" s="9">
        <f t="shared" si="19"/>
        <v>7</v>
      </c>
      <c r="E91" s="1">
        <v>7</v>
      </c>
      <c r="F91" s="8">
        <v>0</v>
      </c>
      <c r="G91" s="8"/>
      <c r="H91" s="8"/>
      <c r="I91" s="8"/>
      <c r="J91" s="8"/>
      <c r="K91" s="8"/>
      <c r="L91" s="8"/>
      <c r="M91" s="8"/>
      <c r="N91" s="8"/>
    </row>
    <row r="92" spans="1:14" s="7" customFormat="1" ht="12.75">
      <c r="A92" s="48" t="s">
        <v>171</v>
      </c>
      <c r="B92" s="8">
        <v>1</v>
      </c>
      <c r="C92" s="8">
        <v>3</v>
      </c>
      <c r="D92" s="9">
        <f t="shared" si="19"/>
        <v>3</v>
      </c>
      <c r="E92" s="1">
        <v>3</v>
      </c>
      <c r="F92" s="8">
        <v>0</v>
      </c>
      <c r="G92" s="8"/>
      <c r="H92" s="8"/>
      <c r="I92" s="8"/>
      <c r="J92" s="8"/>
      <c r="K92" s="8"/>
      <c r="L92" s="8"/>
      <c r="M92" s="8"/>
      <c r="N92" s="8"/>
    </row>
    <row r="93" spans="1:14" s="5" customFormat="1" ht="12">
      <c r="A93" s="5" t="s">
        <v>8</v>
      </c>
      <c r="B93" s="6">
        <f>SUM(B86:B92)</f>
        <v>69</v>
      </c>
      <c r="C93" s="6">
        <f>SUM(C86:C92)</f>
        <v>889</v>
      </c>
      <c r="D93" s="15">
        <f t="shared" si="19"/>
        <v>12.884057971014492</v>
      </c>
      <c r="E93" s="6" t="s">
        <v>233</v>
      </c>
      <c r="F93" s="6">
        <f>SUM(F86:F92)</f>
        <v>11</v>
      </c>
      <c r="G93" s="6"/>
      <c r="H93" s="6"/>
      <c r="I93" s="6"/>
      <c r="J93" s="6"/>
      <c r="K93" s="6"/>
      <c r="L93" s="6"/>
      <c r="M93" s="6"/>
      <c r="N93" s="6"/>
    </row>
    <row r="94" spans="1:14" s="5" customFormat="1" ht="12.75" thickBot="1">
      <c r="A94" s="5" t="s">
        <v>11</v>
      </c>
      <c r="B94" s="6">
        <f>M48</f>
        <v>102</v>
      </c>
      <c r="C94" s="6">
        <f>M46</f>
        <v>1831</v>
      </c>
      <c r="D94" s="15">
        <f t="shared" si="19"/>
        <v>17.95098039215686</v>
      </c>
      <c r="E94" s="6" t="str">
        <f>I84</f>
        <v>t89</v>
      </c>
      <c r="F94" s="6">
        <f>H84</f>
        <v>18</v>
      </c>
      <c r="G94" s="6"/>
      <c r="H94" s="6"/>
      <c r="I94" s="6"/>
      <c r="J94" s="6"/>
      <c r="K94" s="6"/>
      <c r="L94" s="6"/>
      <c r="M94" s="6"/>
      <c r="N94" s="6"/>
    </row>
    <row r="95" spans="1:14" s="5" customFormat="1" ht="12.75" thickTop="1">
      <c r="A95" s="32"/>
      <c r="B95" s="33" t="s">
        <v>44</v>
      </c>
      <c r="C95" s="33" t="s">
        <v>44</v>
      </c>
      <c r="D95" s="33" t="s">
        <v>44</v>
      </c>
      <c r="E95" s="33"/>
      <c r="F95" s="33"/>
      <c r="G95" s="33"/>
      <c r="H95" s="33"/>
      <c r="I95" s="33"/>
      <c r="J95" s="6"/>
      <c r="K95" s="6"/>
      <c r="L95" s="6"/>
      <c r="M95" s="6"/>
      <c r="N95" s="6"/>
    </row>
    <row r="96" spans="1:14" s="5" customFormat="1" ht="12">
      <c r="A96" s="5" t="s">
        <v>52</v>
      </c>
      <c r="B96" s="6" t="s">
        <v>53</v>
      </c>
      <c r="C96" s="6" t="s">
        <v>51</v>
      </c>
      <c r="D96" s="6" t="s">
        <v>105</v>
      </c>
      <c r="E96" s="6" t="s">
        <v>55</v>
      </c>
      <c r="F96" s="6" t="s">
        <v>56</v>
      </c>
      <c r="G96" s="6" t="s">
        <v>57</v>
      </c>
      <c r="H96" s="6" t="s">
        <v>58</v>
      </c>
      <c r="I96" s="6" t="s">
        <v>59</v>
      </c>
      <c r="J96" s="6"/>
      <c r="K96" s="6"/>
      <c r="L96" s="6"/>
      <c r="M96" s="6"/>
      <c r="N96" s="6"/>
    </row>
    <row r="97" spans="1:14" s="7" customFormat="1" ht="12.75">
      <c r="A97" s="7" t="s">
        <v>133</v>
      </c>
      <c r="B97" s="8">
        <v>0</v>
      </c>
      <c r="C97" s="8">
        <v>6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f aca="true" t="shared" si="20" ref="I97:I105">SUM(B97*6)+(C97*6)+(D97*6)+(E97)+(F97*2)+(G97*3)+(H97*2)</f>
        <v>36</v>
      </c>
      <c r="J97" s="8"/>
      <c r="K97" s="8"/>
      <c r="L97" s="8"/>
      <c r="M97" s="8"/>
      <c r="N97" s="8"/>
    </row>
    <row r="98" spans="1:14" s="7" customFormat="1" ht="12.75">
      <c r="A98" s="7" t="s">
        <v>163</v>
      </c>
      <c r="B98" s="8">
        <v>0</v>
      </c>
      <c r="C98" s="8">
        <v>0</v>
      </c>
      <c r="D98" s="8">
        <v>0</v>
      </c>
      <c r="E98" s="8">
        <v>14</v>
      </c>
      <c r="F98" s="8">
        <v>0</v>
      </c>
      <c r="G98" s="8">
        <v>2</v>
      </c>
      <c r="H98" s="8">
        <v>0</v>
      </c>
      <c r="I98" s="8">
        <f t="shared" si="20"/>
        <v>20</v>
      </c>
      <c r="J98" s="8"/>
      <c r="K98" s="8"/>
      <c r="L98" s="8"/>
      <c r="M98" s="8"/>
      <c r="N98" s="8"/>
    </row>
    <row r="99" spans="1:14" s="7" customFormat="1" ht="12.75">
      <c r="A99" s="7" t="s">
        <v>128</v>
      </c>
      <c r="B99" s="8">
        <v>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f t="shared" si="20"/>
        <v>18</v>
      </c>
      <c r="J99" s="8"/>
      <c r="K99" s="8"/>
      <c r="L99" s="8"/>
      <c r="M99" s="8"/>
      <c r="N99" s="8"/>
    </row>
    <row r="100" spans="1:14" s="7" customFormat="1" ht="12.75">
      <c r="A100" s="7" t="s">
        <v>135</v>
      </c>
      <c r="B100" s="8">
        <v>0</v>
      </c>
      <c r="C100" s="8">
        <v>3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f t="shared" si="20"/>
        <v>18</v>
      </c>
      <c r="J100" s="8"/>
      <c r="K100" s="8"/>
      <c r="L100" s="8"/>
      <c r="M100" s="8"/>
      <c r="N100" s="8"/>
    </row>
    <row r="101" spans="1:14" s="7" customFormat="1" ht="12.75">
      <c r="A101" s="7" t="s">
        <v>136</v>
      </c>
      <c r="B101" s="8">
        <v>0</v>
      </c>
      <c r="C101" s="8">
        <v>2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f t="shared" si="20"/>
        <v>18</v>
      </c>
      <c r="J101" s="8"/>
      <c r="K101" s="8"/>
      <c r="L101" s="8"/>
      <c r="M101" s="8"/>
      <c r="N101" s="8"/>
    </row>
    <row r="102" spans="1:14" s="7" customFormat="1" ht="12.75">
      <c r="A102" s="7" t="s">
        <v>129</v>
      </c>
      <c r="B102" s="8">
        <v>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f t="shared" si="20"/>
        <v>12</v>
      </c>
      <c r="J102" s="8"/>
      <c r="K102" s="8"/>
      <c r="L102" s="8"/>
      <c r="M102" s="8"/>
      <c r="N102" s="8"/>
    </row>
    <row r="103" spans="1:14" s="7" customFormat="1" ht="12.75">
      <c r="A103" s="7" t="s">
        <v>127</v>
      </c>
      <c r="B103" s="8">
        <v>2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f t="shared" si="20"/>
        <v>12</v>
      </c>
      <c r="J103" s="8"/>
      <c r="K103" s="8"/>
      <c r="L103" s="8"/>
      <c r="M103" s="8"/>
      <c r="N103" s="8"/>
    </row>
    <row r="104" spans="1:14" s="5" customFormat="1" ht="12">
      <c r="A104" s="5" t="s">
        <v>8</v>
      </c>
      <c r="B104" s="6">
        <f aca="true" t="shared" si="21" ref="B104:H104">SUM(B97:B103)</f>
        <v>7</v>
      </c>
      <c r="C104" s="6">
        <f t="shared" si="21"/>
        <v>11</v>
      </c>
      <c r="D104" s="6">
        <f t="shared" si="21"/>
        <v>1</v>
      </c>
      <c r="E104" s="6">
        <f t="shared" si="21"/>
        <v>14</v>
      </c>
      <c r="F104" s="6">
        <f t="shared" si="21"/>
        <v>0</v>
      </c>
      <c r="G104" s="6">
        <f t="shared" si="21"/>
        <v>2</v>
      </c>
      <c r="H104" s="6">
        <f t="shared" si="21"/>
        <v>0</v>
      </c>
      <c r="I104" s="6">
        <f t="shared" si="20"/>
        <v>134</v>
      </c>
      <c r="J104" s="6"/>
      <c r="K104" s="6"/>
      <c r="L104" s="6"/>
      <c r="M104" s="6"/>
      <c r="N104" s="6"/>
    </row>
    <row r="105" spans="1:14" s="5" customFormat="1" ht="12.75" thickBot="1">
      <c r="A105" s="37" t="s">
        <v>11</v>
      </c>
      <c r="B105" s="38">
        <f>F77</f>
        <v>27</v>
      </c>
      <c r="C105" s="38">
        <f>H84</f>
        <v>18</v>
      </c>
      <c r="D105" s="38">
        <f>SUM(F118+F122+F129)</f>
        <v>2</v>
      </c>
      <c r="E105" s="38">
        <f>B109</f>
        <v>37</v>
      </c>
      <c r="F105" s="38">
        <v>2</v>
      </c>
      <c r="G105" s="38">
        <f>E109</f>
        <v>2</v>
      </c>
      <c r="H105" s="38">
        <v>1</v>
      </c>
      <c r="I105" s="38">
        <f t="shared" si="20"/>
        <v>331</v>
      </c>
      <c r="J105" s="6"/>
      <c r="K105" s="6"/>
      <c r="L105" s="6"/>
      <c r="M105" s="6"/>
      <c r="N105" s="6"/>
    </row>
    <row r="106" spans="1:15" s="5" customFormat="1" ht="12.75" thickTop="1">
      <c r="A106" s="32" t="s">
        <v>60</v>
      </c>
      <c r="B106" s="33" t="s">
        <v>61</v>
      </c>
      <c r="C106" s="33" t="s">
        <v>62</v>
      </c>
      <c r="D106" s="33" t="s">
        <v>48</v>
      </c>
      <c r="E106" s="33" t="s">
        <v>93</v>
      </c>
      <c r="F106" s="33" t="s">
        <v>63</v>
      </c>
      <c r="G106" s="33" t="s">
        <v>48</v>
      </c>
      <c r="H106" s="33" t="s">
        <v>43</v>
      </c>
      <c r="I106" s="33" t="s">
        <v>59</v>
      </c>
      <c r="J106" s="35" t="s">
        <v>64</v>
      </c>
      <c r="K106" s="33"/>
      <c r="L106" s="33"/>
      <c r="M106" s="33"/>
      <c r="N106" s="30"/>
      <c r="O106" s="29"/>
    </row>
    <row r="107" spans="1:15" s="5" customFormat="1" ht="12.75">
      <c r="A107" s="48" t="s">
        <v>163</v>
      </c>
      <c r="B107" s="8">
        <v>14</v>
      </c>
      <c r="C107" s="11">
        <v>19</v>
      </c>
      <c r="D107" s="10">
        <f>SUM(B107/C107)</f>
        <v>0.7368421052631579</v>
      </c>
      <c r="E107" s="20">
        <v>2</v>
      </c>
      <c r="F107" s="20">
        <v>3</v>
      </c>
      <c r="G107" s="31">
        <f>SUM(E107/F107)</f>
        <v>0.6666666666666666</v>
      </c>
      <c r="H107" s="1">
        <v>41</v>
      </c>
      <c r="I107" s="8">
        <f>SUM(B107)+(E107*3)</f>
        <v>20</v>
      </c>
      <c r="J107" s="67" t="s">
        <v>274</v>
      </c>
      <c r="K107" s="30"/>
      <c r="L107" s="30"/>
      <c r="M107" s="30"/>
      <c r="N107" s="30"/>
      <c r="O107" s="29"/>
    </row>
    <row r="108" spans="1:14" s="5" customFormat="1" ht="12">
      <c r="A108" s="5" t="s">
        <v>8</v>
      </c>
      <c r="B108" s="6">
        <f>SUM(B107:B107)</f>
        <v>14</v>
      </c>
      <c r="C108" s="6">
        <f>SUM(C107:C107)</f>
        <v>19</v>
      </c>
      <c r="D108" s="17">
        <f>SUM(B108/C108)</f>
        <v>0.7368421052631579</v>
      </c>
      <c r="E108" s="6">
        <f>SUM(E107:E107)</f>
        <v>2</v>
      </c>
      <c r="F108" s="6">
        <f>SUM(F107:F107)</f>
        <v>3</v>
      </c>
      <c r="G108" s="31">
        <f>SUM(E108/F108)</f>
        <v>0.6666666666666666</v>
      </c>
      <c r="H108" s="6">
        <v>41</v>
      </c>
      <c r="I108" s="6">
        <f>SUM(I107:I107)</f>
        <v>20</v>
      </c>
      <c r="J108" s="21" t="s">
        <v>274</v>
      </c>
      <c r="K108" s="6"/>
      <c r="L108" s="6"/>
      <c r="M108" s="6"/>
      <c r="N108" s="6"/>
    </row>
    <row r="109" spans="1:14" s="5" customFormat="1" ht="12.75" thickBot="1">
      <c r="A109" s="29" t="s">
        <v>11</v>
      </c>
      <c r="B109" s="30">
        <v>37</v>
      </c>
      <c r="C109" s="30">
        <v>43</v>
      </c>
      <c r="D109" s="31">
        <f>SUM(B109/C109)</f>
        <v>0.8604651162790697</v>
      </c>
      <c r="E109" s="30">
        <v>2</v>
      </c>
      <c r="F109" s="30">
        <v>4</v>
      </c>
      <c r="G109" s="31">
        <f>SUM(E109/F109)</f>
        <v>0.5</v>
      </c>
      <c r="H109" s="30">
        <v>52</v>
      </c>
      <c r="I109" s="30">
        <f>SUM(B109)+(E109*3)</f>
        <v>43</v>
      </c>
      <c r="J109" s="52" t="s">
        <v>284</v>
      </c>
      <c r="K109" s="6"/>
      <c r="L109" s="6"/>
      <c r="M109" s="6"/>
      <c r="N109" s="6"/>
    </row>
    <row r="110" spans="1:14" s="5" customFormat="1" ht="12.75" thickTop="1">
      <c r="A110" s="32" t="s">
        <v>65</v>
      </c>
      <c r="B110" s="33" t="s">
        <v>54</v>
      </c>
      <c r="C110" s="33" t="s">
        <v>42</v>
      </c>
      <c r="D110" s="53" t="s">
        <v>9</v>
      </c>
      <c r="E110" s="33" t="s">
        <v>43</v>
      </c>
      <c r="F110" s="33" t="s">
        <v>44</v>
      </c>
      <c r="G110" s="31"/>
      <c r="H110" s="30"/>
      <c r="I110" s="30"/>
      <c r="J110" s="30"/>
      <c r="K110" s="30"/>
      <c r="L110" s="30"/>
      <c r="M110" s="30"/>
      <c r="N110" s="30"/>
    </row>
    <row r="111" spans="1:14" s="7" customFormat="1" ht="12.75">
      <c r="A111" s="48" t="s">
        <v>136</v>
      </c>
      <c r="B111" s="8">
        <v>20</v>
      </c>
      <c r="C111" s="8">
        <v>469</v>
      </c>
      <c r="D111" s="9">
        <f aca="true" t="shared" si="22" ref="D111:D116">SUM(C111)/(B111)</f>
        <v>23.45</v>
      </c>
      <c r="E111" s="1">
        <v>57</v>
      </c>
      <c r="F111" s="8">
        <v>0</v>
      </c>
      <c r="G111" s="10"/>
      <c r="H111" s="8"/>
      <c r="I111" s="8"/>
      <c r="J111" s="8"/>
      <c r="K111" s="8"/>
      <c r="L111" s="8"/>
      <c r="M111" s="8"/>
      <c r="N111" s="8"/>
    </row>
    <row r="112" spans="1:14" s="7" customFormat="1" ht="12.75">
      <c r="A112" s="48" t="s">
        <v>133</v>
      </c>
      <c r="B112" s="8">
        <v>13</v>
      </c>
      <c r="C112" s="8">
        <v>285</v>
      </c>
      <c r="D112" s="9">
        <f t="shared" si="22"/>
        <v>21.923076923076923</v>
      </c>
      <c r="E112" s="1">
        <v>39</v>
      </c>
      <c r="F112" s="8">
        <v>0</v>
      </c>
      <c r="G112" s="10"/>
      <c r="H112" s="8"/>
      <c r="I112" s="8"/>
      <c r="J112" s="8"/>
      <c r="K112" s="8"/>
      <c r="L112" s="8"/>
      <c r="M112" s="8"/>
      <c r="N112" s="8"/>
    </row>
    <row r="113" spans="1:14" s="7" customFormat="1" ht="12.75">
      <c r="A113" s="48" t="s">
        <v>160</v>
      </c>
      <c r="B113" s="8">
        <v>2</v>
      </c>
      <c r="C113" s="8">
        <v>50</v>
      </c>
      <c r="D113" s="9">
        <f t="shared" si="22"/>
        <v>25</v>
      </c>
      <c r="E113" s="8">
        <v>25</v>
      </c>
      <c r="F113" s="8">
        <v>0</v>
      </c>
      <c r="G113" s="10"/>
      <c r="H113" s="8"/>
      <c r="I113" s="8"/>
      <c r="J113" s="8"/>
      <c r="K113" s="8"/>
      <c r="L113" s="8"/>
      <c r="M113" s="8"/>
      <c r="N113" s="8"/>
    </row>
    <row r="114" spans="1:14" s="7" customFormat="1" ht="12.75">
      <c r="A114" s="48" t="s">
        <v>127</v>
      </c>
      <c r="B114" s="8">
        <v>1</v>
      </c>
      <c r="C114" s="8">
        <v>19</v>
      </c>
      <c r="D114" s="9">
        <f t="shared" si="22"/>
        <v>19</v>
      </c>
      <c r="E114" s="8">
        <v>19</v>
      </c>
      <c r="F114" s="8">
        <v>0</v>
      </c>
      <c r="G114" s="10"/>
      <c r="H114" s="8"/>
      <c r="I114" s="8"/>
      <c r="J114" s="8"/>
      <c r="K114" s="8"/>
      <c r="L114" s="8"/>
      <c r="M114" s="8"/>
      <c r="N114" s="8"/>
    </row>
    <row r="115" spans="1:14" s="7" customFormat="1" ht="12.75">
      <c r="A115" s="57" t="s">
        <v>164</v>
      </c>
      <c r="B115" s="8">
        <v>1</v>
      </c>
      <c r="C115" s="8">
        <v>13</v>
      </c>
      <c r="D115" s="9">
        <f t="shared" si="22"/>
        <v>13</v>
      </c>
      <c r="E115" s="8">
        <v>13</v>
      </c>
      <c r="F115" s="8">
        <v>0</v>
      </c>
      <c r="G115" s="10"/>
      <c r="H115" s="8"/>
      <c r="I115" s="8"/>
      <c r="J115" s="8"/>
      <c r="K115" s="8"/>
      <c r="L115" s="8"/>
      <c r="M115" s="8"/>
      <c r="N115" s="8"/>
    </row>
    <row r="116" spans="1:14" s="7" customFormat="1" ht="12.75">
      <c r="A116" s="57" t="s">
        <v>171</v>
      </c>
      <c r="B116" s="8">
        <v>1</v>
      </c>
      <c r="C116" s="8">
        <v>11</v>
      </c>
      <c r="D116" s="9">
        <f t="shared" si="22"/>
        <v>11</v>
      </c>
      <c r="E116" s="8">
        <v>11</v>
      </c>
      <c r="F116" s="8">
        <v>0</v>
      </c>
      <c r="G116" s="10"/>
      <c r="H116" s="8"/>
      <c r="I116" s="8"/>
      <c r="J116" s="8"/>
      <c r="K116" s="8"/>
      <c r="L116" s="8"/>
      <c r="M116" s="8"/>
      <c r="N116" s="8"/>
    </row>
    <row r="117" spans="1:14" s="5" customFormat="1" ht="12">
      <c r="A117" s="5" t="s">
        <v>8</v>
      </c>
      <c r="B117" s="6">
        <f>SUM(B111:B116)</f>
        <v>38</v>
      </c>
      <c r="C117" s="6">
        <f>SUM(C111:C116)</f>
        <v>847</v>
      </c>
      <c r="D117" s="15">
        <f>SUM(C117/B117)</f>
        <v>22.289473684210527</v>
      </c>
      <c r="E117" s="6">
        <v>57</v>
      </c>
      <c r="F117" s="6">
        <f>SUM(F111:F116)</f>
        <v>0</v>
      </c>
      <c r="G117" s="17"/>
      <c r="H117" s="6"/>
      <c r="I117" s="6"/>
      <c r="J117" s="6"/>
      <c r="K117" s="6"/>
      <c r="L117" s="6"/>
      <c r="M117" s="6"/>
      <c r="N117" s="6"/>
    </row>
    <row r="118" spans="1:14" s="5" customFormat="1" ht="12.75" thickBot="1">
      <c r="A118" s="5" t="s">
        <v>11</v>
      </c>
      <c r="B118" s="6">
        <v>24</v>
      </c>
      <c r="C118" s="6">
        <v>440</v>
      </c>
      <c r="D118" s="15">
        <f>SUM(C118/B118)</f>
        <v>18.333333333333332</v>
      </c>
      <c r="E118" s="6" t="s">
        <v>285</v>
      </c>
      <c r="F118" s="6">
        <v>1</v>
      </c>
      <c r="G118" s="17"/>
      <c r="H118" s="6"/>
      <c r="I118" s="6"/>
      <c r="J118" s="6"/>
      <c r="K118" s="6"/>
      <c r="L118" s="6"/>
      <c r="M118" s="6"/>
      <c r="N118" s="6"/>
    </row>
    <row r="119" spans="1:14" s="5" customFormat="1" ht="12.75" thickTop="1">
      <c r="A119" s="32" t="s">
        <v>66</v>
      </c>
      <c r="B119" s="33" t="s">
        <v>54</v>
      </c>
      <c r="C119" s="33" t="s">
        <v>42</v>
      </c>
      <c r="D119" s="42" t="s">
        <v>9</v>
      </c>
      <c r="E119" s="33" t="s">
        <v>43</v>
      </c>
      <c r="F119" s="33" t="s">
        <v>44</v>
      </c>
      <c r="G119" s="17"/>
      <c r="H119" s="6"/>
      <c r="I119" s="6"/>
      <c r="J119" s="6"/>
      <c r="K119" s="6"/>
      <c r="L119" s="6"/>
      <c r="M119" s="6"/>
      <c r="N119" s="6"/>
    </row>
    <row r="120" spans="1:14" s="7" customFormat="1" ht="12.75">
      <c r="A120" s="48" t="s">
        <v>129</v>
      </c>
      <c r="B120" s="8">
        <v>7</v>
      </c>
      <c r="C120" s="8">
        <v>40</v>
      </c>
      <c r="D120" s="9">
        <f>SUM(C120)/(B120)</f>
        <v>5.714285714285714</v>
      </c>
      <c r="E120" s="1">
        <v>16</v>
      </c>
      <c r="F120" s="8">
        <v>0</v>
      </c>
      <c r="G120" s="10"/>
      <c r="H120" s="8"/>
      <c r="I120" s="8"/>
      <c r="J120" s="8"/>
      <c r="K120" s="8"/>
      <c r="L120" s="8"/>
      <c r="M120" s="8"/>
      <c r="N120" s="8"/>
    </row>
    <row r="121" spans="1:14" s="5" customFormat="1" ht="12">
      <c r="A121" s="5" t="s">
        <v>8</v>
      </c>
      <c r="B121" s="6">
        <f>SUM(B120:B120)</f>
        <v>7</v>
      </c>
      <c r="C121" s="6">
        <f>SUM(C120:C120)</f>
        <v>40</v>
      </c>
      <c r="D121" s="15">
        <f>SUM(C121/B121)</f>
        <v>5.714285714285714</v>
      </c>
      <c r="E121" s="6">
        <v>16</v>
      </c>
      <c r="F121" s="6">
        <f>SUM(F120:F120)</f>
        <v>0</v>
      </c>
      <c r="G121" s="17"/>
      <c r="H121" s="6"/>
      <c r="I121" s="6"/>
      <c r="J121" s="6"/>
      <c r="K121" s="6"/>
      <c r="L121" s="6"/>
      <c r="M121" s="6"/>
      <c r="N121" s="6"/>
    </row>
    <row r="122" spans="1:14" s="5" customFormat="1" ht="12.75" thickBot="1">
      <c r="A122" s="5" t="s">
        <v>11</v>
      </c>
      <c r="B122" s="6">
        <v>9</v>
      </c>
      <c r="C122" s="6">
        <v>114</v>
      </c>
      <c r="D122" s="15">
        <f>SUM(C122/B122)</f>
        <v>12.666666666666666</v>
      </c>
      <c r="E122" s="6" t="s">
        <v>233</v>
      </c>
      <c r="F122" s="6">
        <v>1</v>
      </c>
      <c r="G122" s="17"/>
      <c r="H122" s="6"/>
      <c r="I122" s="6"/>
      <c r="J122" s="6"/>
      <c r="K122" s="6"/>
      <c r="L122" s="6"/>
      <c r="M122" s="6"/>
      <c r="N122" s="6"/>
    </row>
    <row r="123" spans="1:14" s="5" customFormat="1" ht="12.75" thickTop="1">
      <c r="A123" s="32" t="s">
        <v>67</v>
      </c>
      <c r="B123" s="33" t="s">
        <v>47</v>
      </c>
      <c r="C123" s="33" t="s">
        <v>42</v>
      </c>
      <c r="D123" s="33" t="s">
        <v>9</v>
      </c>
      <c r="E123" s="33" t="s">
        <v>43</v>
      </c>
      <c r="F123" s="33" t="s">
        <v>44</v>
      </c>
      <c r="G123" s="17"/>
      <c r="H123" s="6"/>
      <c r="I123" s="6"/>
      <c r="J123" s="6"/>
      <c r="K123" s="6"/>
      <c r="L123" s="6"/>
      <c r="M123" s="6"/>
      <c r="N123" s="6"/>
    </row>
    <row r="124" spans="1:14" s="7" customFormat="1" ht="12.75">
      <c r="A124" s="48" t="s">
        <v>164</v>
      </c>
      <c r="B124" s="8">
        <v>2</v>
      </c>
      <c r="C124" s="8">
        <v>39</v>
      </c>
      <c r="D124" s="9">
        <f aca="true" t="shared" si="23" ref="D124:D129">SUM(C124)/(B124)</f>
        <v>19.5</v>
      </c>
      <c r="E124" s="8">
        <v>22</v>
      </c>
      <c r="F124" s="11">
        <v>0</v>
      </c>
      <c r="G124" s="10"/>
      <c r="H124" s="8"/>
      <c r="I124" s="8"/>
      <c r="J124" s="8"/>
      <c r="K124" s="8"/>
      <c r="L124" s="8"/>
      <c r="M124" s="8"/>
      <c r="N124" s="8"/>
    </row>
    <row r="125" spans="1:14" s="7" customFormat="1" ht="12.75">
      <c r="A125" s="48" t="s">
        <v>136</v>
      </c>
      <c r="B125" s="8">
        <v>1</v>
      </c>
      <c r="C125" s="8">
        <v>89</v>
      </c>
      <c r="D125" s="9">
        <f t="shared" si="23"/>
        <v>89</v>
      </c>
      <c r="E125" s="1" t="s">
        <v>249</v>
      </c>
      <c r="F125" s="11">
        <v>1</v>
      </c>
      <c r="G125" s="10"/>
      <c r="H125" s="8"/>
      <c r="I125" s="8"/>
      <c r="J125" s="8"/>
      <c r="K125" s="8"/>
      <c r="L125" s="8"/>
      <c r="M125" s="8"/>
      <c r="N125" s="8"/>
    </row>
    <row r="126" spans="1:14" s="7" customFormat="1" ht="12.75">
      <c r="A126" s="48" t="s">
        <v>134</v>
      </c>
      <c r="B126" s="8">
        <v>1</v>
      </c>
      <c r="C126" s="8">
        <v>13</v>
      </c>
      <c r="D126" s="9">
        <f t="shared" si="23"/>
        <v>13</v>
      </c>
      <c r="E126" s="1">
        <v>13</v>
      </c>
      <c r="F126" s="11">
        <v>0</v>
      </c>
      <c r="G126" s="10"/>
      <c r="H126" s="8"/>
      <c r="I126" s="8"/>
      <c r="J126" s="8"/>
      <c r="K126" s="8"/>
      <c r="L126" s="8"/>
      <c r="M126" s="8"/>
      <c r="N126" s="8"/>
    </row>
    <row r="127" spans="1:14" s="7" customFormat="1" ht="12.75">
      <c r="A127" s="48" t="s">
        <v>167</v>
      </c>
      <c r="B127" s="8">
        <v>1</v>
      </c>
      <c r="C127" s="8">
        <v>0</v>
      </c>
      <c r="D127" s="9">
        <f t="shared" si="23"/>
        <v>0</v>
      </c>
      <c r="E127" s="1">
        <v>0</v>
      </c>
      <c r="F127" s="11">
        <v>0</v>
      </c>
      <c r="G127" s="10"/>
      <c r="H127" s="8"/>
      <c r="I127" s="8"/>
      <c r="J127" s="8"/>
      <c r="K127" s="8"/>
      <c r="L127" s="8"/>
      <c r="M127" s="8"/>
      <c r="N127" s="8"/>
    </row>
    <row r="128" spans="1:14" s="5" customFormat="1" ht="12">
      <c r="A128" s="5" t="s">
        <v>8</v>
      </c>
      <c r="B128" s="6">
        <f>SUM(B124:B127)</f>
        <v>5</v>
      </c>
      <c r="C128" s="6">
        <f>SUM(C124:C127)</f>
        <v>141</v>
      </c>
      <c r="D128" s="15">
        <f t="shared" si="23"/>
        <v>28.2</v>
      </c>
      <c r="E128" s="6" t="s">
        <v>249</v>
      </c>
      <c r="F128" s="6">
        <f>SUM(F124:F127)</f>
        <v>1</v>
      </c>
      <c r="G128" s="17"/>
      <c r="H128" s="6"/>
      <c r="I128" s="6"/>
      <c r="J128" s="6"/>
      <c r="K128" s="6"/>
      <c r="L128" s="6"/>
      <c r="M128" s="6"/>
      <c r="N128" s="6"/>
    </row>
    <row r="129" spans="1:14" s="5" customFormat="1" ht="12.75" thickBot="1">
      <c r="A129" s="5" t="s">
        <v>11</v>
      </c>
      <c r="B129" s="6">
        <f>(M23)</f>
        <v>7</v>
      </c>
      <c r="C129" s="6">
        <v>41</v>
      </c>
      <c r="D129" s="15">
        <f t="shared" si="23"/>
        <v>5.857142857142857</v>
      </c>
      <c r="E129" s="6">
        <v>27</v>
      </c>
      <c r="F129" s="6">
        <v>0</v>
      </c>
      <c r="G129" s="17"/>
      <c r="H129" s="6"/>
      <c r="I129" s="6"/>
      <c r="J129" s="6"/>
      <c r="K129" s="6"/>
      <c r="L129" s="6"/>
      <c r="M129" s="6"/>
      <c r="N129" s="6"/>
    </row>
    <row r="130" spans="1:14" s="5" customFormat="1" ht="12.75" thickTop="1">
      <c r="A130" s="32" t="s">
        <v>68</v>
      </c>
      <c r="B130" s="33" t="s">
        <v>32</v>
      </c>
      <c r="C130" s="33" t="s">
        <v>42</v>
      </c>
      <c r="D130" s="42" t="s">
        <v>9</v>
      </c>
      <c r="E130" s="33" t="s">
        <v>43</v>
      </c>
      <c r="F130" s="33"/>
      <c r="G130" s="17"/>
      <c r="H130" s="6"/>
      <c r="I130" s="6"/>
      <c r="J130" s="6"/>
      <c r="K130" s="6"/>
      <c r="L130" s="6"/>
      <c r="M130" s="6"/>
      <c r="N130" s="6"/>
    </row>
    <row r="131" spans="1:14" s="7" customFormat="1" ht="12.75">
      <c r="A131" s="48" t="s">
        <v>137</v>
      </c>
      <c r="B131" s="8">
        <v>49</v>
      </c>
      <c r="C131" s="8">
        <v>1708</v>
      </c>
      <c r="D131" s="9">
        <f>SUM(C131/B131)</f>
        <v>34.857142857142854</v>
      </c>
      <c r="E131" s="1">
        <v>58</v>
      </c>
      <c r="F131" s="8"/>
      <c r="G131" s="10"/>
      <c r="H131" s="8"/>
      <c r="I131" s="8"/>
      <c r="J131" s="8"/>
      <c r="K131" s="8"/>
      <c r="L131" s="8"/>
      <c r="M131" s="8"/>
      <c r="N131" s="8"/>
    </row>
    <row r="132" spans="1:14" s="7" customFormat="1" ht="12.75">
      <c r="A132" s="57" t="s">
        <v>106</v>
      </c>
      <c r="B132" s="8">
        <v>1</v>
      </c>
      <c r="C132" s="8"/>
      <c r="D132" s="25"/>
      <c r="E132" s="1"/>
      <c r="F132" s="8"/>
      <c r="G132" s="10"/>
      <c r="H132" s="8"/>
      <c r="I132" s="8"/>
      <c r="J132" s="8"/>
      <c r="K132" s="8"/>
      <c r="L132" s="8"/>
      <c r="M132" s="8"/>
      <c r="N132" s="8"/>
    </row>
    <row r="133" spans="1:14" s="5" customFormat="1" ht="12">
      <c r="A133" s="5" t="s">
        <v>8</v>
      </c>
      <c r="B133" s="6">
        <f>SUM(B131:B132)</f>
        <v>50</v>
      </c>
      <c r="C133" s="6">
        <f>SUM(C131:C132)</f>
        <v>1708</v>
      </c>
      <c r="D133" s="15">
        <f>SUM(C133/B133)</f>
        <v>34.16</v>
      </c>
      <c r="E133" s="6">
        <v>58</v>
      </c>
      <c r="F133" s="6"/>
      <c r="G133" s="17"/>
      <c r="H133" s="6"/>
      <c r="I133" s="6"/>
      <c r="J133" s="6"/>
      <c r="K133" s="6"/>
      <c r="L133" s="6"/>
      <c r="M133" s="6"/>
      <c r="N133" s="6"/>
    </row>
    <row r="134" spans="1:14" s="5" customFormat="1" ht="12.75" thickBot="1">
      <c r="A134" s="37" t="s">
        <v>11</v>
      </c>
      <c r="B134" s="38">
        <f>M51</f>
        <v>19</v>
      </c>
      <c r="C134" s="38">
        <f>M52</f>
        <v>604</v>
      </c>
      <c r="D134" s="43">
        <f>SUM(C134/B134)</f>
        <v>31.789473684210527</v>
      </c>
      <c r="E134" s="38">
        <v>49</v>
      </c>
      <c r="F134" s="38"/>
      <c r="G134" s="17"/>
      <c r="H134" s="6"/>
      <c r="I134" s="6"/>
      <c r="J134" s="6"/>
      <c r="K134" s="6"/>
      <c r="L134" s="6"/>
      <c r="M134" s="6"/>
      <c r="N134" s="6"/>
    </row>
    <row r="135" spans="1:14" s="5" customFormat="1" ht="12.75" thickTop="1">
      <c r="A135" s="32" t="s">
        <v>69</v>
      </c>
      <c r="B135" s="33" t="s">
        <v>70</v>
      </c>
      <c r="C135" s="33" t="s">
        <v>99</v>
      </c>
      <c r="D135" s="33" t="s">
        <v>71</v>
      </c>
      <c r="E135" s="33" t="s">
        <v>73</v>
      </c>
      <c r="F135" s="33" t="s">
        <v>72</v>
      </c>
      <c r="G135" s="33" t="s">
        <v>107</v>
      </c>
      <c r="H135" s="33" t="s">
        <v>74</v>
      </c>
      <c r="I135" s="33" t="s">
        <v>75</v>
      </c>
      <c r="J135" s="33" t="s">
        <v>89</v>
      </c>
      <c r="L135" s="6"/>
      <c r="M135" s="6"/>
      <c r="N135" s="6"/>
    </row>
    <row r="136" spans="1:14" s="7" customFormat="1" ht="12.75">
      <c r="A136" s="48" t="s">
        <v>161</v>
      </c>
      <c r="B136" s="8">
        <v>33</v>
      </c>
      <c r="C136" s="8">
        <v>44</v>
      </c>
      <c r="D136" s="8">
        <f aca="true" t="shared" si="24" ref="D136:D163">SUM(B136:C136)</f>
        <v>77</v>
      </c>
      <c r="E136" s="8">
        <v>1</v>
      </c>
      <c r="F136" s="8">
        <v>0</v>
      </c>
      <c r="G136" s="8">
        <v>1</v>
      </c>
      <c r="H136" s="8">
        <v>0</v>
      </c>
      <c r="I136" s="8">
        <v>2</v>
      </c>
      <c r="J136" s="8">
        <v>0</v>
      </c>
      <c r="L136" s="8"/>
      <c r="M136" s="8"/>
      <c r="N136" s="8"/>
    </row>
    <row r="137" spans="1:14" s="7" customFormat="1" ht="12.75">
      <c r="A137" s="48" t="s">
        <v>160</v>
      </c>
      <c r="B137" s="8">
        <v>27</v>
      </c>
      <c r="C137" s="8">
        <v>38</v>
      </c>
      <c r="D137" s="8">
        <f t="shared" si="24"/>
        <v>65</v>
      </c>
      <c r="E137" s="8">
        <v>4</v>
      </c>
      <c r="F137" s="8">
        <v>1</v>
      </c>
      <c r="G137" s="8">
        <v>3</v>
      </c>
      <c r="H137" s="8">
        <v>2</v>
      </c>
      <c r="I137" s="8">
        <v>0</v>
      </c>
      <c r="J137" s="8">
        <v>1</v>
      </c>
      <c r="L137" s="8"/>
      <c r="M137" s="8"/>
      <c r="N137" s="8"/>
    </row>
    <row r="138" spans="1:14" s="7" customFormat="1" ht="12.75">
      <c r="A138" s="48" t="s">
        <v>128</v>
      </c>
      <c r="B138" s="8">
        <v>26</v>
      </c>
      <c r="C138" s="8">
        <v>31</v>
      </c>
      <c r="D138" s="8">
        <f t="shared" si="24"/>
        <v>57</v>
      </c>
      <c r="E138" s="8">
        <v>3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L138" s="8"/>
      <c r="M138" s="8"/>
      <c r="N138" s="8"/>
    </row>
    <row r="139" spans="1:14" s="7" customFormat="1" ht="12.75">
      <c r="A139" s="48" t="s">
        <v>164</v>
      </c>
      <c r="B139" s="8">
        <v>21</v>
      </c>
      <c r="C139" s="8">
        <v>29</v>
      </c>
      <c r="D139" s="8">
        <f t="shared" si="24"/>
        <v>50</v>
      </c>
      <c r="E139" s="8">
        <v>0</v>
      </c>
      <c r="F139" s="8">
        <v>0</v>
      </c>
      <c r="G139" s="8">
        <v>2</v>
      </c>
      <c r="H139" s="8">
        <v>2</v>
      </c>
      <c r="I139" s="8">
        <v>1</v>
      </c>
      <c r="J139" s="8">
        <v>0</v>
      </c>
      <c r="L139" s="8"/>
      <c r="M139" s="8"/>
      <c r="N139" s="8"/>
    </row>
    <row r="140" spans="1:14" s="7" customFormat="1" ht="12.75">
      <c r="A140" s="48" t="s">
        <v>179</v>
      </c>
      <c r="B140" s="8">
        <v>22</v>
      </c>
      <c r="C140" s="8">
        <v>23</v>
      </c>
      <c r="D140" s="8">
        <f t="shared" si="24"/>
        <v>45</v>
      </c>
      <c r="E140" s="8">
        <v>6</v>
      </c>
      <c r="F140" s="8">
        <v>5</v>
      </c>
      <c r="G140" s="8">
        <v>0</v>
      </c>
      <c r="H140" s="8">
        <v>0</v>
      </c>
      <c r="I140" s="8">
        <v>0</v>
      </c>
      <c r="J140" s="8">
        <v>3</v>
      </c>
      <c r="L140" s="8"/>
      <c r="M140" s="8"/>
      <c r="N140" s="8"/>
    </row>
    <row r="141" spans="1:14" s="7" customFormat="1" ht="12.75">
      <c r="A141" s="48" t="s">
        <v>168</v>
      </c>
      <c r="B141" s="8">
        <v>12</v>
      </c>
      <c r="C141" s="8">
        <v>31</v>
      </c>
      <c r="D141" s="8">
        <f t="shared" si="24"/>
        <v>43</v>
      </c>
      <c r="E141" s="8">
        <v>3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L141" s="8"/>
      <c r="M141" s="8"/>
      <c r="N141" s="8"/>
    </row>
    <row r="142" spans="1:14" s="7" customFormat="1" ht="12.75">
      <c r="A142" s="48" t="s">
        <v>162</v>
      </c>
      <c r="B142" s="8">
        <v>11</v>
      </c>
      <c r="C142" s="8">
        <v>19</v>
      </c>
      <c r="D142" s="8">
        <f t="shared" si="24"/>
        <v>30</v>
      </c>
      <c r="E142" s="8">
        <v>6</v>
      </c>
      <c r="F142" s="8">
        <v>6</v>
      </c>
      <c r="G142" s="8">
        <v>0</v>
      </c>
      <c r="H142" s="8">
        <v>2</v>
      </c>
      <c r="I142" s="8">
        <v>0</v>
      </c>
      <c r="J142" s="8">
        <v>0</v>
      </c>
      <c r="L142" s="8"/>
      <c r="M142" s="8"/>
      <c r="N142" s="8"/>
    </row>
    <row r="143" spans="1:14" s="7" customFormat="1" ht="12.75">
      <c r="A143" s="48" t="s">
        <v>130</v>
      </c>
      <c r="B143" s="8">
        <v>9</v>
      </c>
      <c r="C143" s="8">
        <v>20</v>
      </c>
      <c r="D143" s="8">
        <f t="shared" si="24"/>
        <v>29</v>
      </c>
      <c r="E143" s="8">
        <v>3</v>
      </c>
      <c r="F143" s="8">
        <v>1</v>
      </c>
      <c r="G143" s="8">
        <v>0</v>
      </c>
      <c r="H143" s="8">
        <v>1</v>
      </c>
      <c r="I143" s="8">
        <v>0</v>
      </c>
      <c r="J143" s="8">
        <v>0</v>
      </c>
      <c r="L143" s="8"/>
      <c r="M143" s="8"/>
      <c r="N143" s="8"/>
    </row>
    <row r="144" spans="1:14" s="7" customFormat="1" ht="12.75">
      <c r="A144" s="48" t="s">
        <v>169</v>
      </c>
      <c r="B144" s="1">
        <v>6</v>
      </c>
      <c r="C144" s="8">
        <v>20</v>
      </c>
      <c r="D144" s="8">
        <f t="shared" si="24"/>
        <v>26</v>
      </c>
      <c r="E144" s="8">
        <v>2</v>
      </c>
      <c r="F144" s="8">
        <v>2</v>
      </c>
      <c r="G144" s="8">
        <v>1</v>
      </c>
      <c r="H144" s="8">
        <v>0</v>
      </c>
      <c r="I144" s="8">
        <v>1</v>
      </c>
      <c r="J144" s="8">
        <v>0</v>
      </c>
      <c r="L144" s="8"/>
      <c r="M144" s="8"/>
      <c r="N144" s="8"/>
    </row>
    <row r="145" spans="1:14" s="7" customFormat="1" ht="12.75">
      <c r="A145" s="48" t="s">
        <v>178</v>
      </c>
      <c r="B145" s="8">
        <v>5</v>
      </c>
      <c r="C145" s="8">
        <v>20</v>
      </c>
      <c r="D145" s="8">
        <f t="shared" si="24"/>
        <v>25</v>
      </c>
      <c r="E145" s="8">
        <v>1</v>
      </c>
      <c r="F145" s="8">
        <v>1</v>
      </c>
      <c r="G145" s="8">
        <v>0</v>
      </c>
      <c r="H145" s="8">
        <v>0</v>
      </c>
      <c r="I145" s="8">
        <v>0</v>
      </c>
      <c r="J145" s="8">
        <v>0</v>
      </c>
      <c r="L145" s="8"/>
      <c r="M145" s="8"/>
      <c r="N145" s="8"/>
    </row>
    <row r="146" spans="1:14" s="7" customFormat="1" ht="12.75">
      <c r="A146" s="57" t="s">
        <v>167</v>
      </c>
      <c r="B146" s="8">
        <v>9</v>
      </c>
      <c r="C146" s="8">
        <v>13</v>
      </c>
      <c r="D146" s="8">
        <f t="shared" si="24"/>
        <v>22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L146" s="8"/>
      <c r="M146" s="8"/>
      <c r="N146" s="8"/>
    </row>
    <row r="147" spans="1:14" s="7" customFormat="1" ht="12.75">
      <c r="A147" s="48" t="s">
        <v>136</v>
      </c>
      <c r="B147" s="8">
        <v>13</v>
      </c>
      <c r="C147" s="8">
        <v>6</v>
      </c>
      <c r="D147" s="8">
        <f t="shared" si="24"/>
        <v>19</v>
      </c>
      <c r="E147" s="8">
        <v>0</v>
      </c>
      <c r="F147" s="8">
        <v>0</v>
      </c>
      <c r="G147" s="8">
        <v>1</v>
      </c>
      <c r="H147" s="8">
        <v>0</v>
      </c>
      <c r="I147" s="8">
        <v>0</v>
      </c>
      <c r="J147" s="8">
        <v>0</v>
      </c>
      <c r="L147" s="8"/>
      <c r="M147" s="8"/>
      <c r="N147" s="8"/>
    </row>
    <row r="148" spans="1:14" s="7" customFormat="1" ht="12.75">
      <c r="A148" s="48" t="s">
        <v>133</v>
      </c>
      <c r="B148" s="8">
        <v>13</v>
      </c>
      <c r="C148" s="8">
        <v>5</v>
      </c>
      <c r="D148" s="8">
        <f t="shared" si="24"/>
        <v>18</v>
      </c>
      <c r="E148" s="8">
        <v>1</v>
      </c>
      <c r="F148" s="8">
        <v>0</v>
      </c>
      <c r="G148" s="8">
        <v>2</v>
      </c>
      <c r="H148" s="8">
        <v>1</v>
      </c>
      <c r="I148" s="8">
        <v>0</v>
      </c>
      <c r="J148" s="8">
        <v>1</v>
      </c>
      <c r="L148" s="8"/>
      <c r="M148" s="8"/>
      <c r="N148" s="8"/>
    </row>
    <row r="149" spans="1:14" s="7" customFormat="1" ht="12.75">
      <c r="A149" s="48" t="s">
        <v>171</v>
      </c>
      <c r="B149" s="8">
        <v>7</v>
      </c>
      <c r="C149" s="8">
        <v>9</v>
      </c>
      <c r="D149" s="8">
        <f t="shared" si="24"/>
        <v>16</v>
      </c>
      <c r="E149" s="8">
        <v>2</v>
      </c>
      <c r="F149" s="8">
        <v>0</v>
      </c>
      <c r="G149" s="8">
        <v>2</v>
      </c>
      <c r="H149" s="8">
        <v>0</v>
      </c>
      <c r="I149" s="8">
        <v>1</v>
      </c>
      <c r="J149" s="8">
        <v>0</v>
      </c>
      <c r="L149" s="8"/>
      <c r="M149" s="8"/>
      <c r="N149" s="8"/>
    </row>
    <row r="150" spans="1:14" s="7" customFormat="1" ht="12.75">
      <c r="A150" s="48" t="s">
        <v>137</v>
      </c>
      <c r="B150" s="8">
        <v>5</v>
      </c>
      <c r="C150" s="8">
        <v>10</v>
      </c>
      <c r="D150" s="8">
        <f t="shared" si="24"/>
        <v>15</v>
      </c>
      <c r="E150" s="8">
        <v>2</v>
      </c>
      <c r="F150" s="8">
        <v>0</v>
      </c>
      <c r="G150" s="8">
        <v>0</v>
      </c>
      <c r="H150" s="8">
        <v>0</v>
      </c>
      <c r="I150" s="8">
        <v>2</v>
      </c>
      <c r="J150" s="8">
        <v>0</v>
      </c>
      <c r="L150" s="8"/>
      <c r="M150" s="8"/>
      <c r="N150" s="8"/>
    </row>
    <row r="151" spans="1:14" s="7" customFormat="1" ht="12.75">
      <c r="A151" s="48" t="s">
        <v>135</v>
      </c>
      <c r="B151" s="8">
        <v>7</v>
      </c>
      <c r="C151" s="8">
        <v>7</v>
      </c>
      <c r="D151" s="8">
        <f t="shared" si="24"/>
        <v>14</v>
      </c>
      <c r="E151" s="8">
        <v>1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L151" s="8"/>
      <c r="M151" s="8"/>
      <c r="N151" s="8"/>
    </row>
    <row r="152" spans="1:14" s="7" customFormat="1" ht="12.75">
      <c r="A152" s="48" t="s">
        <v>207</v>
      </c>
      <c r="B152" s="8">
        <v>5</v>
      </c>
      <c r="C152" s="8">
        <v>9</v>
      </c>
      <c r="D152" s="8">
        <f t="shared" si="24"/>
        <v>14</v>
      </c>
      <c r="E152" s="8">
        <v>1</v>
      </c>
      <c r="F152" s="8">
        <v>0</v>
      </c>
      <c r="G152" s="8">
        <v>1</v>
      </c>
      <c r="H152" s="8">
        <v>0</v>
      </c>
      <c r="I152" s="8">
        <v>0</v>
      </c>
      <c r="J152" s="8">
        <v>0</v>
      </c>
      <c r="L152" s="8"/>
      <c r="M152" s="8"/>
      <c r="N152" s="8"/>
    </row>
    <row r="153" spans="1:14" s="7" customFormat="1" ht="12.75">
      <c r="A153" s="48" t="s">
        <v>170</v>
      </c>
      <c r="B153" s="8">
        <v>2</v>
      </c>
      <c r="C153" s="8">
        <v>9</v>
      </c>
      <c r="D153" s="8">
        <f t="shared" si="24"/>
        <v>11</v>
      </c>
      <c r="E153" s="8">
        <v>1</v>
      </c>
      <c r="F153" s="8">
        <v>1</v>
      </c>
      <c r="G153" s="8">
        <v>0</v>
      </c>
      <c r="H153" s="8">
        <v>0</v>
      </c>
      <c r="I153" s="8">
        <v>0</v>
      </c>
      <c r="J153" s="8">
        <v>0</v>
      </c>
      <c r="L153" s="8"/>
      <c r="M153" s="8"/>
      <c r="N153" s="8"/>
    </row>
    <row r="154" spans="1:14" s="7" customFormat="1" ht="12.75">
      <c r="A154" s="48" t="s">
        <v>166</v>
      </c>
      <c r="B154" s="8">
        <v>1</v>
      </c>
      <c r="C154" s="8">
        <v>9</v>
      </c>
      <c r="D154" s="8">
        <f t="shared" si="24"/>
        <v>10</v>
      </c>
      <c r="E154" s="8">
        <v>1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L154" s="8"/>
      <c r="M154" s="8"/>
      <c r="N154" s="8"/>
    </row>
    <row r="155" spans="1:14" s="7" customFormat="1" ht="12.75">
      <c r="A155" s="48" t="s">
        <v>163</v>
      </c>
      <c r="B155" s="8">
        <v>2</v>
      </c>
      <c r="C155" s="8">
        <v>7</v>
      </c>
      <c r="D155" s="8">
        <f t="shared" si="24"/>
        <v>9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L155" s="8"/>
      <c r="M155" s="8"/>
      <c r="N155" s="8"/>
    </row>
    <row r="156" spans="1:14" s="7" customFormat="1" ht="12.75">
      <c r="A156" s="48" t="s">
        <v>134</v>
      </c>
      <c r="B156" s="8">
        <v>5</v>
      </c>
      <c r="C156" s="8">
        <v>2</v>
      </c>
      <c r="D156" s="8">
        <f t="shared" si="24"/>
        <v>7</v>
      </c>
      <c r="E156" s="8">
        <v>0</v>
      </c>
      <c r="F156" s="8">
        <v>0</v>
      </c>
      <c r="G156" s="8">
        <v>1</v>
      </c>
      <c r="H156" s="8">
        <v>0</v>
      </c>
      <c r="I156" s="8">
        <v>0</v>
      </c>
      <c r="J156" s="8">
        <v>0</v>
      </c>
      <c r="L156" s="8"/>
      <c r="M156" s="8"/>
      <c r="N156" s="8"/>
    </row>
    <row r="157" spans="1:14" s="7" customFormat="1" ht="12.75">
      <c r="A157" s="48" t="s">
        <v>129</v>
      </c>
      <c r="B157" s="8">
        <v>2</v>
      </c>
      <c r="C157" s="8">
        <v>1</v>
      </c>
      <c r="D157" s="8">
        <f t="shared" si="24"/>
        <v>3</v>
      </c>
      <c r="E157" s="8">
        <v>1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L157" s="8"/>
      <c r="M157" s="8"/>
      <c r="N157" s="8"/>
    </row>
    <row r="158" spans="1:14" s="7" customFormat="1" ht="12.75">
      <c r="A158" s="48" t="s">
        <v>237</v>
      </c>
      <c r="B158" s="8">
        <v>0</v>
      </c>
      <c r="C158" s="8">
        <v>3</v>
      </c>
      <c r="D158" s="8">
        <f t="shared" si="24"/>
        <v>3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L158" s="8"/>
      <c r="M158" s="8"/>
      <c r="N158" s="8"/>
    </row>
    <row r="159" spans="1:14" s="7" customFormat="1" ht="12.75">
      <c r="A159" s="48" t="s">
        <v>165</v>
      </c>
      <c r="B159" s="8">
        <v>1</v>
      </c>
      <c r="C159" s="8">
        <v>1</v>
      </c>
      <c r="D159" s="8">
        <f t="shared" si="24"/>
        <v>2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L159" s="8"/>
      <c r="M159" s="8"/>
      <c r="N159" s="8"/>
    </row>
    <row r="160" spans="1:14" s="7" customFormat="1" ht="12.75">
      <c r="A160" s="48" t="s">
        <v>208</v>
      </c>
      <c r="B160" s="8">
        <v>1</v>
      </c>
      <c r="C160" s="8">
        <v>0</v>
      </c>
      <c r="D160" s="8">
        <f t="shared" si="24"/>
        <v>1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L160" s="8"/>
      <c r="M160" s="8"/>
      <c r="N160" s="8"/>
    </row>
    <row r="161" spans="1:14" s="7" customFormat="1" ht="12.75">
      <c r="A161" s="48" t="s">
        <v>275</v>
      </c>
      <c r="B161" s="8">
        <v>1</v>
      </c>
      <c r="C161" s="8">
        <v>0</v>
      </c>
      <c r="D161" s="8">
        <f t="shared" si="24"/>
        <v>1</v>
      </c>
      <c r="E161" s="8">
        <v>1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L161" s="8"/>
      <c r="M161" s="8"/>
      <c r="N161" s="8"/>
    </row>
    <row r="162" spans="1:14" s="7" customFormat="1" ht="12.75">
      <c r="A162" s="48" t="s">
        <v>276</v>
      </c>
      <c r="B162" s="8">
        <v>0</v>
      </c>
      <c r="C162" s="8">
        <v>1</v>
      </c>
      <c r="D162" s="8">
        <f t="shared" si="24"/>
        <v>1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L162" s="8"/>
      <c r="M162" s="8"/>
      <c r="N162" s="8"/>
    </row>
    <row r="163" spans="1:14" s="7" customFormat="1" ht="12.75">
      <c r="A163" s="48" t="s">
        <v>192</v>
      </c>
      <c r="B163" s="8">
        <v>0</v>
      </c>
      <c r="C163" s="8">
        <v>1</v>
      </c>
      <c r="D163" s="8">
        <f t="shared" si="24"/>
        <v>1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L163" s="8"/>
      <c r="M163" s="8"/>
      <c r="N163" s="8"/>
    </row>
    <row r="164" spans="1:14" s="5" customFormat="1" ht="12.75" thickBot="1">
      <c r="A164" s="37" t="s">
        <v>8</v>
      </c>
      <c r="B164" s="38">
        <f aca="true" t="shared" si="25" ref="B164:J164">SUM(B136:B163)</f>
        <v>246</v>
      </c>
      <c r="C164" s="38">
        <f t="shared" si="25"/>
        <v>368</v>
      </c>
      <c r="D164" s="38">
        <f t="shared" si="25"/>
        <v>614</v>
      </c>
      <c r="E164" s="38">
        <f t="shared" si="25"/>
        <v>40</v>
      </c>
      <c r="F164" s="38">
        <f t="shared" si="25"/>
        <v>17</v>
      </c>
      <c r="G164" s="38">
        <f t="shared" si="25"/>
        <v>14</v>
      </c>
      <c r="H164" s="38">
        <f t="shared" si="25"/>
        <v>8</v>
      </c>
      <c r="I164" s="38">
        <f t="shared" si="25"/>
        <v>7</v>
      </c>
      <c r="J164" s="38">
        <f t="shared" si="25"/>
        <v>5</v>
      </c>
      <c r="L164" s="6"/>
      <c r="M164" s="6"/>
      <c r="N164" s="6"/>
    </row>
    <row r="165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2" manualBreakCount="2">
    <brk id="58" max="255" man="1"/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146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7</v>
      </c>
      <c r="E4" s="1">
        <v>0</v>
      </c>
      <c r="F4" s="1"/>
      <c r="G4" s="1"/>
      <c r="H4" s="1">
        <f>SUM(B4:G4)</f>
        <v>7</v>
      </c>
      <c r="I4" s="25"/>
      <c r="J4" s="1"/>
    </row>
    <row r="5" spans="1:10" ht="12.75">
      <c r="A5" t="s">
        <v>117</v>
      </c>
      <c r="B5" s="1">
        <v>26</v>
      </c>
      <c r="C5" s="1">
        <v>28</v>
      </c>
      <c r="D5" s="1">
        <v>0</v>
      </c>
      <c r="E5" s="1">
        <v>0</v>
      </c>
      <c r="F5" s="1"/>
      <c r="G5" s="1"/>
      <c r="H5" s="1">
        <f>SUM(B5:G5)</f>
        <v>54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118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11</v>
      </c>
      <c r="C8" s="8">
        <f>SUM(C9:C11)</f>
        <v>12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5</v>
      </c>
      <c r="C9" s="8">
        <v>7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5</v>
      </c>
      <c r="C10" s="8">
        <v>5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11</v>
      </c>
      <c r="C12" s="8">
        <v>5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2</v>
      </c>
      <c r="C13" s="8">
        <v>1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0.18181818181818182</v>
      </c>
      <c r="C14" s="10">
        <f>SUM(C13/C12)</f>
        <v>0.2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1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46</v>
      </c>
      <c r="C18" s="8">
        <f>SUM(C19)+(C24)</f>
        <v>28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30</v>
      </c>
      <c r="C19" s="8">
        <v>20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38</v>
      </c>
      <c r="C20" s="8">
        <v>306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62</v>
      </c>
      <c r="C21" s="8">
        <v>106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100</v>
      </c>
      <c r="C22" s="8">
        <f>SUM(C20)+(C21)</f>
        <v>412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8</v>
      </c>
      <c r="C23" s="8">
        <v>6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16</v>
      </c>
      <c r="C24" s="8">
        <v>8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7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254</v>
      </c>
      <c r="C27" s="8">
        <v>90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36.285714285714285</v>
      </c>
      <c r="C28" s="9">
        <f>SUM(C27/C26)</f>
        <v>45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2</v>
      </c>
      <c r="C31" s="8">
        <v>7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10</v>
      </c>
      <c r="C32" s="8">
        <v>83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4" t="s">
        <v>260</v>
      </c>
      <c r="C33" s="54" t="s">
        <v>261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128</v>
      </c>
      <c r="B36" s="8">
        <v>9</v>
      </c>
      <c r="C36" s="8">
        <v>42</v>
      </c>
      <c r="D36" s="9">
        <f aca="true" t="shared" si="0" ref="D36:D45">SUM(C36)/(B36)</f>
        <v>4.666666666666667</v>
      </c>
      <c r="E36" s="1">
        <v>21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127</v>
      </c>
      <c r="B37" s="8">
        <v>10</v>
      </c>
      <c r="C37" s="8">
        <v>6</v>
      </c>
      <c r="D37" s="9">
        <f t="shared" si="0"/>
        <v>0.6</v>
      </c>
      <c r="E37" s="1">
        <v>10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165</v>
      </c>
      <c r="B38" s="8">
        <v>2</v>
      </c>
      <c r="C38" s="8">
        <v>8</v>
      </c>
      <c r="D38" s="9">
        <f t="shared" si="0"/>
        <v>4</v>
      </c>
      <c r="E38" s="1">
        <v>5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129</v>
      </c>
      <c r="B39" s="8">
        <v>5</v>
      </c>
      <c r="C39" s="8">
        <v>3</v>
      </c>
      <c r="D39" s="9">
        <f t="shared" si="0"/>
        <v>0.6</v>
      </c>
      <c r="E39" s="1">
        <v>5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130</v>
      </c>
      <c r="B40" s="8">
        <v>1</v>
      </c>
      <c r="C40" s="8">
        <v>3</v>
      </c>
      <c r="D40" s="9">
        <f t="shared" si="0"/>
        <v>3</v>
      </c>
      <c r="E40" s="1">
        <v>3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237</v>
      </c>
      <c r="B41" s="8">
        <v>1</v>
      </c>
      <c r="C41" s="8">
        <v>-1</v>
      </c>
      <c r="D41" s="9">
        <f t="shared" si="0"/>
        <v>-1</v>
      </c>
      <c r="E41" s="1">
        <v>-1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192</v>
      </c>
      <c r="B42" s="8">
        <v>1</v>
      </c>
      <c r="C42" s="8">
        <v>-10</v>
      </c>
      <c r="D42" s="9">
        <f t="shared" si="0"/>
        <v>-10</v>
      </c>
      <c r="E42" s="1">
        <v>-10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95</v>
      </c>
      <c r="B43" s="8">
        <v>1</v>
      </c>
      <c r="C43" s="8">
        <v>-13</v>
      </c>
      <c r="D43" s="9">
        <f t="shared" si="0"/>
        <v>-13</v>
      </c>
      <c r="E43" s="1" t="s">
        <v>159</v>
      </c>
      <c r="F43" s="8">
        <v>0</v>
      </c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30</v>
      </c>
      <c r="C44" s="6">
        <f>SUM(C36:C43)</f>
        <v>38</v>
      </c>
      <c r="D44" s="15">
        <f t="shared" si="0"/>
        <v>1.2666666666666666</v>
      </c>
      <c r="E44" s="6">
        <v>21</v>
      </c>
      <c r="F44" s="6">
        <f>SUM(F36:F43)</f>
        <v>0</v>
      </c>
      <c r="G44" s="6"/>
      <c r="H44" s="6"/>
      <c r="I44" s="6"/>
      <c r="J44" s="6"/>
      <c r="K44" s="6"/>
    </row>
    <row r="45" spans="1:11" ht="12.75">
      <c r="A45" s="5" t="s">
        <v>119</v>
      </c>
      <c r="B45" s="6">
        <f>C19</f>
        <v>20</v>
      </c>
      <c r="C45" s="6">
        <f>C20</f>
        <v>306</v>
      </c>
      <c r="D45" s="15">
        <f t="shared" si="0"/>
        <v>15.3</v>
      </c>
      <c r="E45" s="6" t="s">
        <v>262</v>
      </c>
      <c r="F45" s="6">
        <v>4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45</v>
      </c>
      <c r="B47" s="6" t="s">
        <v>46</v>
      </c>
      <c r="C47" s="6" t="s">
        <v>41</v>
      </c>
      <c r="D47" s="6" t="s">
        <v>47</v>
      </c>
      <c r="E47" s="6" t="s">
        <v>48</v>
      </c>
      <c r="F47" s="6" t="s">
        <v>42</v>
      </c>
      <c r="G47" s="6" t="s">
        <v>49</v>
      </c>
      <c r="H47" s="6" t="s">
        <v>44</v>
      </c>
      <c r="I47" s="6" t="s">
        <v>43</v>
      </c>
      <c r="J47" s="6"/>
      <c r="K47" s="6"/>
    </row>
    <row r="48" spans="1:11" ht="12.75">
      <c r="A48" s="7" t="s">
        <v>129</v>
      </c>
      <c r="B48" s="8">
        <v>8</v>
      </c>
      <c r="C48" s="8">
        <v>16</v>
      </c>
      <c r="D48" s="8">
        <v>0</v>
      </c>
      <c r="E48" s="10">
        <f>SUM(B48)/(C48)</f>
        <v>0.5</v>
      </c>
      <c r="F48" s="8">
        <v>62</v>
      </c>
      <c r="G48" s="16">
        <f>SUM(F48)/(C48)</f>
        <v>3.875</v>
      </c>
      <c r="H48" s="8">
        <v>1</v>
      </c>
      <c r="I48" s="1" t="s">
        <v>263</v>
      </c>
      <c r="J48" s="8"/>
      <c r="K48" s="8"/>
    </row>
    <row r="49" spans="1:11" ht="12.75">
      <c r="A49" s="5" t="s">
        <v>8</v>
      </c>
      <c r="B49" s="6">
        <f>SUM(B48:B48)</f>
        <v>8</v>
      </c>
      <c r="C49" s="6">
        <f>SUM(C48:C48)</f>
        <v>16</v>
      </c>
      <c r="D49" s="6">
        <f>SUM(D48:D48)</f>
        <v>0</v>
      </c>
      <c r="E49" s="17">
        <f>SUM(B49)/(C49)</f>
        <v>0.5</v>
      </c>
      <c r="F49" s="6">
        <f>SUM(F48:F48)</f>
        <v>62</v>
      </c>
      <c r="G49" s="18">
        <f>SUM(F49)/(C49)</f>
        <v>3.875</v>
      </c>
      <c r="H49" s="6">
        <f>SUM(H48:H48)</f>
        <v>1</v>
      </c>
      <c r="I49" s="6" t="s">
        <v>263</v>
      </c>
      <c r="J49" s="6"/>
      <c r="K49" s="6"/>
    </row>
    <row r="50" spans="1:11" ht="12.75">
      <c r="A50" s="5" t="s">
        <v>119</v>
      </c>
      <c r="B50" s="6">
        <f>C23</f>
        <v>6</v>
      </c>
      <c r="C50" s="6">
        <f>C24</f>
        <v>8</v>
      </c>
      <c r="D50" s="6">
        <f>C25</f>
        <v>0</v>
      </c>
      <c r="E50" s="17">
        <f>SUM(B50)/(C50)</f>
        <v>0.75</v>
      </c>
      <c r="F50" s="6">
        <f>C21</f>
        <v>106</v>
      </c>
      <c r="G50" s="18">
        <f>SUM(F50)/(C50)</f>
        <v>13.25</v>
      </c>
      <c r="H50" s="6">
        <v>2</v>
      </c>
      <c r="I50" s="6" t="s">
        <v>264</v>
      </c>
      <c r="J50" s="6"/>
      <c r="K50" s="6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50</v>
      </c>
      <c r="B52" s="6" t="s">
        <v>51</v>
      </c>
      <c r="C52" s="6" t="s">
        <v>42</v>
      </c>
      <c r="D52" s="6" t="s">
        <v>9</v>
      </c>
      <c r="E52" s="6" t="s">
        <v>43</v>
      </c>
      <c r="F52" s="6" t="s">
        <v>44</v>
      </c>
      <c r="G52" s="6"/>
      <c r="H52" s="6"/>
      <c r="I52" s="6"/>
      <c r="J52" s="6"/>
      <c r="K52" s="6"/>
    </row>
    <row r="53" spans="1:11" ht="12.75">
      <c r="A53" s="7" t="s">
        <v>136</v>
      </c>
      <c r="B53" s="8">
        <v>3</v>
      </c>
      <c r="C53" s="8">
        <v>20</v>
      </c>
      <c r="D53" s="9">
        <f aca="true" t="shared" si="1" ref="D53:D58">SUM(C53)/(B53)</f>
        <v>6.666666666666667</v>
      </c>
      <c r="E53" s="1">
        <v>10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135</v>
      </c>
      <c r="B54" s="8">
        <v>2</v>
      </c>
      <c r="C54" s="8">
        <v>20</v>
      </c>
      <c r="D54" s="9">
        <f t="shared" si="1"/>
        <v>10</v>
      </c>
      <c r="E54" s="1">
        <v>11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134</v>
      </c>
      <c r="B55" s="8">
        <v>2</v>
      </c>
      <c r="C55" s="8">
        <v>10</v>
      </c>
      <c r="D55" s="9">
        <f t="shared" si="1"/>
        <v>5</v>
      </c>
      <c r="E55" s="1">
        <v>8</v>
      </c>
      <c r="F55" s="8">
        <v>0</v>
      </c>
      <c r="G55" s="8"/>
      <c r="H55" s="8"/>
      <c r="I55" s="8"/>
      <c r="J55" s="8"/>
      <c r="K55" s="8"/>
    </row>
    <row r="56" spans="1:11" ht="12.75">
      <c r="A56" s="7" t="s">
        <v>133</v>
      </c>
      <c r="B56" s="8">
        <v>1</v>
      </c>
      <c r="C56" s="8">
        <v>12</v>
      </c>
      <c r="D56" s="9">
        <f>SUM(C56)/(B56)</f>
        <v>12</v>
      </c>
      <c r="E56" s="1" t="s">
        <v>263</v>
      </c>
      <c r="F56" s="8">
        <v>1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SUM(B53:B56)</f>
        <v>8</v>
      </c>
      <c r="C57" s="6">
        <f>SUM(C53:C56)</f>
        <v>62</v>
      </c>
      <c r="D57" s="15">
        <f t="shared" si="1"/>
        <v>7.75</v>
      </c>
      <c r="E57" s="6" t="s">
        <v>263</v>
      </c>
      <c r="F57" s="6">
        <f>SUM(F53:F56)</f>
        <v>1</v>
      </c>
      <c r="G57" s="6"/>
      <c r="H57" s="6"/>
      <c r="I57" s="6"/>
      <c r="J57" s="6"/>
      <c r="K57" s="14"/>
    </row>
    <row r="58" spans="1:11" ht="12.75">
      <c r="A58" s="5" t="s">
        <v>119</v>
      </c>
      <c r="B58" s="6">
        <f>C23</f>
        <v>6</v>
      </c>
      <c r="C58" s="6">
        <f>C21</f>
        <v>106</v>
      </c>
      <c r="D58" s="15">
        <f t="shared" si="1"/>
        <v>17.666666666666668</v>
      </c>
      <c r="E58" s="6" t="s">
        <v>264</v>
      </c>
      <c r="F58" s="6">
        <v>2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44</v>
      </c>
      <c r="C60" s="6" t="s">
        <v>44</v>
      </c>
      <c r="D60" s="6" t="s">
        <v>44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52</v>
      </c>
      <c r="B61" s="6" t="s">
        <v>53</v>
      </c>
      <c r="C61" s="6" t="s">
        <v>51</v>
      </c>
      <c r="D61" s="6" t="s">
        <v>105</v>
      </c>
      <c r="E61" s="6" t="s">
        <v>55</v>
      </c>
      <c r="F61" s="6" t="s">
        <v>56</v>
      </c>
      <c r="G61" s="6" t="s">
        <v>57</v>
      </c>
      <c r="H61" s="6" t="s">
        <v>58</v>
      </c>
      <c r="I61" s="6" t="s">
        <v>59</v>
      </c>
      <c r="J61" s="6"/>
      <c r="K61" s="14"/>
    </row>
    <row r="62" spans="1:11" ht="12.75">
      <c r="A62" s="7" t="s">
        <v>133</v>
      </c>
      <c r="B62" s="8">
        <v>0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>SUM(B62*6)+(C62*6)+(D62*6)+(E62)+(F62*2)+(G62*3)+(H62*2)</f>
        <v>6</v>
      </c>
      <c r="J62" s="8"/>
      <c r="K62" s="8"/>
    </row>
    <row r="63" spans="1:11" ht="12.75">
      <c r="A63" t="s">
        <v>163</v>
      </c>
      <c r="B63" s="8">
        <v>0</v>
      </c>
      <c r="C63" s="8">
        <v>0</v>
      </c>
      <c r="D63" s="8">
        <v>0</v>
      </c>
      <c r="E63" s="8">
        <v>1</v>
      </c>
      <c r="F63" s="8">
        <v>0</v>
      </c>
      <c r="G63" s="8">
        <v>0</v>
      </c>
      <c r="H63" s="8">
        <v>0</v>
      </c>
      <c r="I63" s="8">
        <f>SUM(B63*6)+(C63*6)+(D63*6)+(E63)+(F63*2)+(G63*3)+(H63*2)</f>
        <v>1</v>
      </c>
      <c r="J63" s="8"/>
      <c r="K63" s="8"/>
    </row>
    <row r="64" spans="1:11" ht="12.75">
      <c r="A64" s="5" t="s">
        <v>8</v>
      </c>
      <c r="B64" s="6">
        <f aca="true" t="shared" si="2" ref="B64:H64">SUM(B62:B63)</f>
        <v>0</v>
      </c>
      <c r="C64" s="6">
        <f t="shared" si="2"/>
        <v>1</v>
      </c>
      <c r="D64" s="6">
        <f t="shared" si="2"/>
        <v>0</v>
      </c>
      <c r="E64" s="6">
        <f t="shared" si="2"/>
        <v>1</v>
      </c>
      <c r="F64" s="6">
        <f t="shared" si="2"/>
        <v>0</v>
      </c>
      <c r="G64" s="6">
        <f t="shared" si="2"/>
        <v>0</v>
      </c>
      <c r="H64" s="6">
        <f t="shared" si="2"/>
        <v>0</v>
      </c>
      <c r="I64" s="6">
        <f>SUM(B64*6)+(C64*6)+(D64*6)+(E64)+(F64*2)+(G64*3)+(H64*2)</f>
        <v>7</v>
      </c>
      <c r="J64" s="6"/>
      <c r="K64" s="14"/>
    </row>
    <row r="65" spans="1:11" ht="12.75">
      <c r="A65" s="5" t="s">
        <v>119</v>
      </c>
      <c r="B65" s="6">
        <f>F45</f>
        <v>4</v>
      </c>
      <c r="C65" s="6">
        <f>H50</f>
        <v>2</v>
      </c>
      <c r="D65" s="6">
        <v>1</v>
      </c>
      <c r="E65" s="6">
        <f>B70</f>
        <v>7</v>
      </c>
      <c r="F65" s="6">
        <v>0</v>
      </c>
      <c r="G65" s="6">
        <f>E70</f>
        <v>1</v>
      </c>
      <c r="H65" s="6">
        <v>1</v>
      </c>
      <c r="I65" s="6">
        <f>SUM(B65*6)+(C65*6)+(D65*6)+(E65)+(F65*2)+(G65*3)+(H65*2)</f>
        <v>54</v>
      </c>
      <c r="J65" s="6"/>
      <c r="K65" s="14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14"/>
    </row>
    <row r="67" spans="1:11" ht="12.75">
      <c r="A67" s="5" t="s">
        <v>60</v>
      </c>
      <c r="B67" s="6" t="s">
        <v>61</v>
      </c>
      <c r="C67" s="6" t="s">
        <v>62</v>
      </c>
      <c r="D67" s="6" t="s">
        <v>48</v>
      </c>
      <c r="E67" s="6" t="s">
        <v>93</v>
      </c>
      <c r="F67" s="6" t="s">
        <v>63</v>
      </c>
      <c r="G67" s="6" t="s">
        <v>48</v>
      </c>
      <c r="H67" s="6" t="s">
        <v>43</v>
      </c>
      <c r="I67" s="6" t="s">
        <v>59</v>
      </c>
      <c r="J67" s="19" t="s">
        <v>76</v>
      </c>
      <c r="K67" s="14"/>
    </row>
    <row r="68" spans="1:11" ht="12.75">
      <c r="A68" s="7" t="s">
        <v>163</v>
      </c>
      <c r="B68" s="8">
        <v>1</v>
      </c>
      <c r="C68" s="8">
        <v>1</v>
      </c>
      <c r="D68" s="10">
        <f>SUM(B68/C68)</f>
        <v>1</v>
      </c>
      <c r="E68" s="20">
        <v>0</v>
      </c>
      <c r="F68" s="20">
        <v>0</v>
      </c>
      <c r="G68" s="17">
        <v>0</v>
      </c>
      <c r="H68" s="1" t="s">
        <v>103</v>
      </c>
      <c r="I68" s="8">
        <f>SUM(B68)+(E68*3)</f>
        <v>1</v>
      </c>
      <c r="J68" s="23"/>
      <c r="K68" s="8"/>
    </row>
    <row r="69" spans="1:11" ht="12.75">
      <c r="A69" s="5" t="s">
        <v>8</v>
      </c>
      <c r="B69" s="6">
        <f>SUM(B68:B68)</f>
        <v>1</v>
      </c>
      <c r="C69" s="6">
        <f>SUM(C68:C68)</f>
        <v>1</v>
      </c>
      <c r="D69" s="17">
        <f>SUM(B69/C69)</f>
        <v>1</v>
      </c>
      <c r="E69" s="6">
        <f>SUM(E68:E68)</f>
        <v>0</v>
      </c>
      <c r="F69" s="6">
        <f>SUM(F68:F68)</f>
        <v>0</v>
      </c>
      <c r="G69" s="17">
        <v>0</v>
      </c>
      <c r="H69" s="6" t="s">
        <v>103</v>
      </c>
      <c r="I69" s="6">
        <f>SUM(B69)+(E69*3)</f>
        <v>1</v>
      </c>
      <c r="J69" s="19"/>
      <c r="K69" s="6"/>
    </row>
    <row r="70" spans="1:11" ht="12.75">
      <c r="A70" s="5" t="s">
        <v>119</v>
      </c>
      <c r="B70" s="6">
        <v>7</v>
      </c>
      <c r="C70" s="6">
        <v>7</v>
      </c>
      <c r="D70" s="17">
        <f>SUM(B70/C70)</f>
        <v>1</v>
      </c>
      <c r="E70" s="24">
        <v>1</v>
      </c>
      <c r="F70" s="24">
        <v>1</v>
      </c>
      <c r="G70" s="17">
        <v>1</v>
      </c>
      <c r="H70" s="6">
        <v>52</v>
      </c>
      <c r="I70" s="6">
        <f>SUM(B70)+(E70*3)</f>
        <v>10</v>
      </c>
      <c r="J70" s="19" t="s">
        <v>265</v>
      </c>
      <c r="K70" s="6"/>
    </row>
    <row r="71" spans="1:11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5" t="s">
        <v>77</v>
      </c>
      <c r="B72" s="6" t="s">
        <v>78</v>
      </c>
      <c r="C72" s="6" t="s">
        <v>42</v>
      </c>
      <c r="D72" s="6" t="s">
        <v>9</v>
      </c>
      <c r="E72" s="6" t="s">
        <v>43</v>
      </c>
      <c r="F72" s="6" t="s">
        <v>44</v>
      </c>
      <c r="G72" s="6"/>
      <c r="H72" s="6"/>
      <c r="I72" s="6"/>
      <c r="J72" s="6"/>
      <c r="K72" s="6"/>
    </row>
    <row r="73" spans="1:11" ht="12.75">
      <c r="A73" s="7" t="s">
        <v>136</v>
      </c>
      <c r="B73" s="8">
        <v>3</v>
      </c>
      <c r="C73" s="8">
        <v>92</v>
      </c>
      <c r="D73" s="9">
        <f>SUM(C73)/(B73)</f>
        <v>30.666666666666668</v>
      </c>
      <c r="E73" s="1">
        <v>35</v>
      </c>
      <c r="F73" s="8">
        <v>0</v>
      </c>
      <c r="G73" s="8"/>
      <c r="H73" s="8"/>
      <c r="I73" s="8"/>
      <c r="J73" s="8"/>
      <c r="K73" s="8"/>
    </row>
    <row r="74" spans="1:11" ht="12.75">
      <c r="A74" s="7" t="s">
        <v>133</v>
      </c>
      <c r="B74" s="8">
        <v>1</v>
      </c>
      <c r="C74" s="8">
        <v>15</v>
      </c>
      <c r="D74" s="9">
        <f>SUM(C74)/(B74)</f>
        <v>15</v>
      </c>
      <c r="E74" s="1">
        <v>15</v>
      </c>
      <c r="F74" s="8">
        <v>0</v>
      </c>
      <c r="G74" s="8"/>
      <c r="H74" s="8"/>
      <c r="I74" s="8"/>
      <c r="J74" s="8"/>
      <c r="K74" s="8"/>
    </row>
    <row r="75" spans="1:11" ht="12.75">
      <c r="A75" s="5" t="s">
        <v>8</v>
      </c>
      <c r="B75" s="6">
        <f>SUM(B73:B74)</f>
        <v>4</v>
      </c>
      <c r="C75" s="6">
        <f>SUM(C73:C74)</f>
        <v>107</v>
      </c>
      <c r="D75" s="15">
        <f>SUM(C75)/(B75)</f>
        <v>26.75</v>
      </c>
      <c r="E75" s="6">
        <v>35</v>
      </c>
      <c r="F75" s="6">
        <f>SUM(F73:F74)</f>
        <v>0</v>
      </c>
      <c r="G75" s="6"/>
      <c r="H75" s="6"/>
      <c r="I75" s="6"/>
      <c r="J75" s="6"/>
      <c r="K75" s="14"/>
    </row>
    <row r="76" spans="1:11" ht="12.75">
      <c r="A76" s="5" t="s">
        <v>119</v>
      </c>
      <c r="B76" s="6">
        <v>3</v>
      </c>
      <c r="C76" s="6">
        <v>85</v>
      </c>
      <c r="D76" s="15">
        <f>SUM(C76)/(B76)</f>
        <v>28.333333333333332</v>
      </c>
      <c r="E76" s="6">
        <v>42</v>
      </c>
      <c r="F76" s="6">
        <v>0</v>
      </c>
      <c r="G76" s="6"/>
      <c r="H76" s="6"/>
      <c r="I76" s="6"/>
      <c r="J76" s="6"/>
      <c r="K76" s="14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66</v>
      </c>
      <c r="B78" s="6" t="s">
        <v>79</v>
      </c>
      <c r="C78" s="6" t="s">
        <v>42</v>
      </c>
      <c r="D78" s="6" t="s">
        <v>9</v>
      </c>
      <c r="E78" s="6" t="s">
        <v>43</v>
      </c>
      <c r="F78" s="6" t="s">
        <v>44</v>
      </c>
      <c r="G78" s="12"/>
      <c r="H78" s="12"/>
      <c r="I78" s="12"/>
      <c r="J78" s="12"/>
      <c r="K78" s="14"/>
    </row>
    <row r="79" spans="1:11" ht="12.75">
      <c r="A79" s="5" t="s">
        <v>8</v>
      </c>
      <c r="B79" s="6">
        <v>0</v>
      </c>
      <c r="C79" s="6"/>
      <c r="D79" s="15"/>
      <c r="E79" s="6"/>
      <c r="F79" s="6"/>
      <c r="G79" s="5"/>
      <c r="H79" s="5"/>
      <c r="I79" s="5"/>
      <c r="J79" s="5"/>
      <c r="K79" s="6"/>
    </row>
    <row r="80" spans="1:11" ht="12.75">
      <c r="A80" s="5" t="s">
        <v>119</v>
      </c>
      <c r="B80" s="6">
        <v>3</v>
      </c>
      <c r="C80" s="6">
        <v>78</v>
      </c>
      <c r="D80" s="15">
        <f>SUM(C80)/(B80)</f>
        <v>26</v>
      </c>
      <c r="E80" s="6" t="s">
        <v>233</v>
      </c>
      <c r="F80" s="6">
        <v>1</v>
      </c>
      <c r="G80" s="5"/>
      <c r="H80" s="5"/>
      <c r="I80" s="5"/>
      <c r="J80" s="5"/>
      <c r="K80" s="6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67</v>
      </c>
      <c r="B82" s="6" t="s">
        <v>80</v>
      </c>
      <c r="C82" s="6" t="s">
        <v>42</v>
      </c>
      <c r="D82" s="6" t="s">
        <v>9</v>
      </c>
      <c r="E82" s="6" t="s">
        <v>43</v>
      </c>
      <c r="F82" s="6" t="s">
        <v>44</v>
      </c>
      <c r="G82" s="12"/>
      <c r="H82" s="12"/>
      <c r="I82" s="12"/>
      <c r="J82" s="12"/>
      <c r="K82" s="14"/>
    </row>
    <row r="83" spans="1:11" ht="12.75">
      <c r="A83" s="5" t="s">
        <v>184</v>
      </c>
      <c r="B83" s="8"/>
      <c r="C83" s="8"/>
      <c r="D83" s="9"/>
      <c r="E83" s="1"/>
      <c r="F83" s="8"/>
      <c r="G83" s="12"/>
      <c r="H83" s="12"/>
      <c r="I83" s="12"/>
      <c r="J83" s="12"/>
      <c r="K83" s="14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68</v>
      </c>
      <c r="B85" s="6" t="s">
        <v>81</v>
      </c>
      <c r="C85" s="6" t="s">
        <v>42</v>
      </c>
      <c r="D85" s="6" t="s">
        <v>9</v>
      </c>
      <c r="E85" s="6" t="s">
        <v>43</v>
      </c>
      <c r="F85" s="6"/>
      <c r="G85" s="12"/>
      <c r="H85" s="12"/>
      <c r="I85" s="12"/>
      <c r="J85" s="12"/>
      <c r="K85" s="14"/>
    </row>
    <row r="86" spans="1:11" ht="12.75">
      <c r="A86" s="7" t="s">
        <v>137</v>
      </c>
      <c r="B86" s="8">
        <v>7</v>
      </c>
      <c r="C86" s="8">
        <v>254</v>
      </c>
      <c r="D86" s="9">
        <f>SUM(C86)/(B86)</f>
        <v>36.285714285714285</v>
      </c>
      <c r="E86" s="1">
        <v>47</v>
      </c>
      <c r="F86" s="8"/>
      <c r="G86" s="7"/>
      <c r="H86" s="7"/>
      <c r="I86" s="7"/>
      <c r="J86" s="7"/>
      <c r="K86" s="8"/>
    </row>
    <row r="87" spans="1:11" ht="12.75">
      <c r="A87" s="5" t="s">
        <v>8</v>
      </c>
      <c r="B87" s="6">
        <f>SUM(B86:B86)</f>
        <v>7</v>
      </c>
      <c r="C87" s="6">
        <f>SUM(C86:C86)</f>
        <v>254</v>
      </c>
      <c r="D87" s="15">
        <f>SUM(C87)/(B87)</f>
        <v>36.285714285714285</v>
      </c>
      <c r="E87" s="6">
        <v>47</v>
      </c>
      <c r="F87" s="6"/>
      <c r="G87" s="5"/>
      <c r="H87" s="5"/>
      <c r="I87" s="5"/>
      <c r="J87" s="5"/>
      <c r="K87" s="6"/>
    </row>
    <row r="88" spans="1:11" ht="12.75">
      <c r="A88" s="5" t="s">
        <v>119</v>
      </c>
      <c r="B88" s="6">
        <f>C26</f>
        <v>2</v>
      </c>
      <c r="C88" s="6">
        <f>C27</f>
        <v>90</v>
      </c>
      <c r="D88" s="15">
        <f>SUM(C88)/(B88)</f>
        <v>45</v>
      </c>
      <c r="E88" s="6">
        <v>49</v>
      </c>
      <c r="F88" s="6"/>
      <c r="G88" s="5"/>
      <c r="H88" s="5"/>
      <c r="I88" s="5"/>
      <c r="J88" s="5"/>
      <c r="K88" s="6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5" t="s">
        <v>84</v>
      </c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s="7" customFormat="1" ht="12.75">
      <c r="A91" s="7" t="s">
        <v>250</v>
      </c>
      <c r="K91" s="8"/>
    </row>
    <row r="92" spans="1:11" s="7" customFormat="1" ht="12.75">
      <c r="A92" s="7" t="s">
        <v>251</v>
      </c>
      <c r="K92" s="8"/>
    </row>
    <row r="93" spans="1:11" s="7" customFormat="1" ht="12.75">
      <c r="A93" s="7" t="s">
        <v>252</v>
      </c>
      <c r="K93" s="8"/>
    </row>
    <row r="94" spans="1:11" s="7" customFormat="1" ht="12.75">
      <c r="A94" s="7" t="s">
        <v>253</v>
      </c>
      <c r="K94" s="8"/>
    </row>
    <row r="95" spans="1:11" s="7" customFormat="1" ht="12.75">
      <c r="A95" s="7" t="s">
        <v>254</v>
      </c>
      <c r="K95" s="8"/>
    </row>
    <row r="96" spans="1:11" s="7" customFormat="1" ht="12.75">
      <c r="A96" s="7" t="s">
        <v>255</v>
      </c>
      <c r="K96" s="8"/>
    </row>
    <row r="97" spans="1:11" s="7" customFormat="1" ht="12.75">
      <c r="A97" s="7" t="s">
        <v>256</v>
      </c>
      <c r="K97" s="8"/>
    </row>
    <row r="98" spans="1:11" s="7" customFormat="1" ht="12.75">
      <c r="A98" s="7" t="s">
        <v>257</v>
      </c>
      <c r="K98" s="8"/>
    </row>
    <row r="99" spans="1:11" s="7" customFormat="1" ht="12.75">
      <c r="A99" s="7" t="s">
        <v>258</v>
      </c>
      <c r="K99" s="8"/>
    </row>
    <row r="100" spans="1:11" s="7" customFormat="1" ht="12.75">
      <c r="A100" s="7" t="s">
        <v>259</v>
      </c>
      <c r="K100" s="8"/>
    </row>
    <row r="101" s="7" customFormat="1" ht="12.75">
      <c r="K101" s="8"/>
    </row>
    <row r="102" spans="1:11" ht="12.75">
      <c r="A102" s="29" t="s">
        <v>69</v>
      </c>
      <c r="B102" s="30" t="s">
        <v>70</v>
      </c>
      <c r="C102" s="30" t="s">
        <v>99</v>
      </c>
      <c r="D102" s="30" t="s">
        <v>71</v>
      </c>
      <c r="E102" s="30" t="s">
        <v>73</v>
      </c>
      <c r="F102" s="30" t="s">
        <v>72</v>
      </c>
      <c r="G102" s="30" t="s">
        <v>107</v>
      </c>
      <c r="H102" s="30" t="s">
        <v>74</v>
      </c>
      <c r="I102" s="30" t="s">
        <v>75</v>
      </c>
      <c r="J102" s="30" t="s">
        <v>89</v>
      </c>
      <c r="K102" s="51"/>
    </row>
    <row r="103" spans="1:11" s="7" customFormat="1" ht="12.75">
      <c r="A103" s="61" t="s">
        <v>161</v>
      </c>
      <c r="B103" s="62">
        <v>3</v>
      </c>
      <c r="C103" s="62">
        <v>4</v>
      </c>
      <c r="D103" s="62">
        <f aca="true" t="shared" si="3" ref="D103:D118">SUM(B103:C103)</f>
        <v>7</v>
      </c>
      <c r="E103" s="62"/>
      <c r="F103" s="62"/>
      <c r="G103" s="62"/>
      <c r="H103" s="62"/>
      <c r="I103" s="62"/>
      <c r="J103" s="62"/>
      <c r="K103" s="8"/>
    </row>
    <row r="104" spans="1:11" s="7" customFormat="1" ht="12.75">
      <c r="A104" s="61" t="s">
        <v>160</v>
      </c>
      <c r="B104" s="62">
        <v>3</v>
      </c>
      <c r="C104" s="62">
        <v>1</v>
      </c>
      <c r="D104" s="62">
        <f t="shared" si="3"/>
        <v>4</v>
      </c>
      <c r="E104" s="62">
        <v>1</v>
      </c>
      <c r="F104" s="62"/>
      <c r="G104" s="62"/>
      <c r="H104" s="62"/>
      <c r="I104" s="62"/>
      <c r="J104" s="62"/>
      <c r="K104" s="8"/>
    </row>
    <row r="105" spans="1:11" s="7" customFormat="1" ht="12.75">
      <c r="A105" s="61" t="s">
        <v>135</v>
      </c>
      <c r="B105" s="62">
        <v>1</v>
      </c>
      <c r="C105" s="62">
        <v>3</v>
      </c>
      <c r="D105" s="62">
        <f t="shared" si="3"/>
        <v>4</v>
      </c>
      <c r="E105" s="62"/>
      <c r="F105" s="62"/>
      <c r="G105" s="62"/>
      <c r="H105" s="62"/>
      <c r="I105" s="62"/>
      <c r="J105" s="62"/>
      <c r="K105" s="8"/>
    </row>
    <row r="106" spans="1:11" s="7" customFormat="1" ht="12.75">
      <c r="A106" s="61" t="s">
        <v>166</v>
      </c>
      <c r="B106" s="62">
        <v>1</v>
      </c>
      <c r="C106" s="62">
        <v>2</v>
      </c>
      <c r="D106" s="62">
        <f t="shared" si="3"/>
        <v>3</v>
      </c>
      <c r="E106" s="62"/>
      <c r="F106" s="62"/>
      <c r="G106" s="62"/>
      <c r="H106" s="62"/>
      <c r="I106" s="62"/>
      <c r="J106" s="62"/>
      <c r="K106" s="8"/>
    </row>
    <row r="107" spans="1:11" s="7" customFormat="1" ht="12.75">
      <c r="A107" s="61" t="s">
        <v>178</v>
      </c>
      <c r="B107" s="62">
        <v>2</v>
      </c>
      <c r="C107" s="62"/>
      <c r="D107" s="62">
        <f t="shared" si="3"/>
        <v>2</v>
      </c>
      <c r="E107" s="62"/>
      <c r="F107" s="62">
        <v>1</v>
      </c>
      <c r="G107" s="62"/>
      <c r="H107" s="62"/>
      <c r="I107" s="62"/>
      <c r="J107" s="62"/>
      <c r="K107" s="8"/>
    </row>
    <row r="108" spans="1:11" s="7" customFormat="1" ht="12.75">
      <c r="A108" s="61" t="s">
        <v>137</v>
      </c>
      <c r="B108" s="62">
        <v>1</v>
      </c>
      <c r="C108" s="62">
        <v>1</v>
      </c>
      <c r="D108" s="62">
        <f t="shared" si="3"/>
        <v>2</v>
      </c>
      <c r="E108" s="62">
        <v>1</v>
      </c>
      <c r="F108" s="62"/>
      <c r="G108" s="62"/>
      <c r="H108" s="62"/>
      <c r="I108" s="62"/>
      <c r="J108" s="62"/>
      <c r="K108" s="8"/>
    </row>
    <row r="109" spans="1:11" s="7" customFormat="1" ht="12.75">
      <c r="A109" s="61" t="s">
        <v>167</v>
      </c>
      <c r="B109" s="62"/>
      <c r="C109" s="62">
        <v>2</v>
      </c>
      <c r="D109" s="62">
        <f t="shared" si="3"/>
        <v>2</v>
      </c>
      <c r="E109" s="62"/>
      <c r="F109" s="62"/>
      <c r="G109" s="62"/>
      <c r="H109" s="62"/>
      <c r="I109" s="62"/>
      <c r="J109" s="62"/>
      <c r="K109" s="8"/>
    </row>
    <row r="110" spans="1:11" s="7" customFormat="1" ht="12.75">
      <c r="A110" s="61" t="s">
        <v>130</v>
      </c>
      <c r="B110" s="62"/>
      <c r="C110" s="62">
        <v>2</v>
      </c>
      <c r="D110" s="62">
        <f t="shared" si="3"/>
        <v>2</v>
      </c>
      <c r="E110" s="62"/>
      <c r="F110" s="62"/>
      <c r="G110" s="62"/>
      <c r="H110" s="62"/>
      <c r="I110" s="62"/>
      <c r="J110" s="62"/>
      <c r="K110" s="8"/>
    </row>
    <row r="111" spans="1:11" s="7" customFormat="1" ht="12.75">
      <c r="A111" s="61" t="s">
        <v>164</v>
      </c>
      <c r="B111" s="62">
        <v>1</v>
      </c>
      <c r="C111" s="62"/>
      <c r="D111" s="62">
        <f t="shared" si="3"/>
        <v>1</v>
      </c>
      <c r="E111" s="62"/>
      <c r="F111" s="62"/>
      <c r="G111" s="62"/>
      <c r="H111" s="62"/>
      <c r="I111" s="62"/>
      <c r="J111" s="62"/>
      <c r="K111" s="8"/>
    </row>
    <row r="112" spans="1:11" s="7" customFormat="1" ht="12.75">
      <c r="A112" s="61" t="s">
        <v>179</v>
      </c>
      <c r="B112" s="62">
        <v>1</v>
      </c>
      <c r="C112" s="62"/>
      <c r="D112" s="62">
        <f t="shared" si="3"/>
        <v>1</v>
      </c>
      <c r="E112" s="62">
        <v>1</v>
      </c>
      <c r="F112" s="62"/>
      <c r="G112" s="62"/>
      <c r="H112" s="62"/>
      <c r="I112" s="62"/>
      <c r="J112" s="62"/>
      <c r="K112" s="8"/>
    </row>
    <row r="113" spans="1:11" s="7" customFormat="1" ht="12.75">
      <c r="A113" s="61" t="s">
        <v>162</v>
      </c>
      <c r="B113" s="62">
        <v>1</v>
      </c>
      <c r="C113" s="62"/>
      <c r="D113" s="62">
        <f t="shared" si="3"/>
        <v>1</v>
      </c>
      <c r="E113" s="62"/>
      <c r="F113" s="62">
        <v>1</v>
      </c>
      <c r="G113" s="62"/>
      <c r="H113" s="62"/>
      <c r="I113" s="62"/>
      <c r="J113" s="62"/>
      <c r="K113" s="8"/>
    </row>
    <row r="114" spans="1:11" s="7" customFormat="1" ht="12.75">
      <c r="A114" s="61" t="s">
        <v>133</v>
      </c>
      <c r="B114" s="62">
        <v>1</v>
      </c>
      <c r="C114" s="62"/>
      <c r="D114" s="62">
        <f t="shared" si="3"/>
        <v>1</v>
      </c>
      <c r="E114" s="62"/>
      <c r="F114" s="62"/>
      <c r="G114" s="62"/>
      <c r="H114" s="62"/>
      <c r="I114" s="62"/>
      <c r="J114" s="62"/>
      <c r="K114" s="8"/>
    </row>
    <row r="115" spans="1:11" s="7" customFormat="1" ht="12.75">
      <c r="A115" s="61" t="s">
        <v>163</v>
      </c>
      <c r="B115" s="62"/>
      <c r="C115" s="62">
        <v>1</v>
      </c>
      <c r="D115" s="62">
        <f t="shared" si="3"/>
        <v>1</v>
      </c>
      <c r="E115" s="62"/>
      <c r="F115" s="62"/>
      <c r="G115" s="62"/>
      <c r="H115" s="62"/>
      <c r="I115" s="62"/>
      <c r="J115" s="62"/>
      <c r="K115" s="8"/>
    </row>
    <row r="116" spans="1:11" s="7" customFormat="1" ht="12.75">
      <c r="A116" s="61" t="s">
        <v>136</v>
      </c>
      <c r="B116" s="62"/>
      <c r="C116" s="62">
        <v>1</v>
      </c>
      <c r="D116" s="62">
        <f t="shared" si="3"/>
        <v>1</v>
      </c>
      <c r="E116" s="62"/>
      <c r="F116" s="62"/>
      <c r="G116" s="62"/>
      <c r="H116" s="62"/>
      <c r="I116" s="62"/>
      <c r="J116" s="62"/>
      <c r="K116" s="8"/>
    </row>
    <row r="117" spans="1:11" s="7" customFormat="1" ht="12.75">
      <c r="A117" s="61" t="s">
        <v>169</v>
      </c>
      <c r="B117" s="62"/>
      <c r="C117" s="62">
        <v>1</v>
      </c>
      <c r="D117" s="62">
        <f t="shared" si="3"/>
        <v>1</v>
      </c>
      <c r="E117" s="62"/>
      <c r="F117" s="62"/>
      <c r="G117" s="62"/>
      <c r="H117" s="62"/>
      <c r="I117" s="62"/>
      <c r="J117" s="62"/>
      <c r="K117" s="8"/>
    </row>
    <row r="118" spans="1:11" s="7" customFormat="1" ht="12.75">
      <c r="A118" s="61" t="s">
        <v>237</v>
      </c>
      <c r="B118" s="62"/>
      <c r="C118" s="62">
        <v>1</v>
      </c>
      <c r="D118" s="62">
        <f t="shared" si="3"/>
        <v>1</v>
      </c>
      <c r="E118" s="62"/>
      <c r="F118" s="62"/>
      <c r="G118" s="62"/>
      <c r="H118" s="62"/>
      <c r="I118" s="62"/>
      <c r="J118" s="62"/>
      <c r="K118" s="8"/>
    </row>
    <row r="119" spans="1:11" ht="12.75">
      <c r="A119" s="29" t="s">
        <v>8</v>
      </c>
      <c r="B119" s="30">
        <f aca="true" t="shared" si="4" ref="B119:J119">SUM(B103:B118)</f>
        <v>15</v>
      </c>
      <c r="C119" s="30">
        <f t="shared" si="4"/>
        <v>19</v>
      </c>
      <c r="D119" s="30">
        <f t="shared" si="4"/>
        <v>34</v>
      </c>
      <c r="E119" s="30">
        <f t="shared" si="4"/>
        <v>3</v>
      </c>
      <c r="F119" s="30">
        <f t="shared" si="4"/>
        <v>2</v>
      </c>
      <c r="G119" s="30">
        <f t="shared" si="4"/>
        <v>0</v>
      </c>
      <c r="H119" s="30">
        <f t="shared" si="4"/>
        <v>0</v>
      </c>
      <c r="I119" s="30">
        <f t="shared" si="4"/>
        <v>0</v>
      </c>
      <c r="J119" s="30">
        <f t="shared" si="4"/>
        <v>0</v>
      </c>
      <c r="K119" s="51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0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2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147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6</v>
      </c>
      <c r="C4" s="1">
        <v>3</v>
      </c>
      <c r="D4" s="1">
        <v>0</v>
      </c>
      <c r="E4" s="1">
        <v>14</v>
      </c>
      <c r="F4" s="1"/>
      <c r="G4" s="1"/>
      <c r="H4" s="1">
        <f>SUM(B4:G4)</f>
        <v>23</v>
      </c>
      <c r="I4" s="25"/>
      <c r="J4" s="1"/>
    </row>
    <row r="5" spans="1:10" ht="12.75">
      <c r="A5" t="s">
        <v>148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149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16</v>
      </c>
      <c r="C8" s="8">
        <f>SUM(C9:C11)</f>
        <v>9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11</v>
      </c>
      <c r="C9" s="8">
        <v>3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4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13</v>
      </c>
      <c r="C12" s="8">
        <v>13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6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0.46153846153846156</v>
      </c>
      <c r="C14" s="10">
        <f>SUM(C13/C12)</f>
        <v>0.38461538461538464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4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2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0.5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62</v>
      </c>
      <c r="C18" s="8">
        <f>SUM(C19)+(C24)</f>
        <v>52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48</v>
      </c>
      <c r="C19" s="8">
        <v>21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189</v>
      </c>
      <c r="C20" s="8">
        <v>60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67</v>
      </c>
      <c r="C21" s="8">
        <v>146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256</v>
      </c>
      <c r="C22" s="8">
        <f>SUM(C20)+(C21)</f>
        <v>206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7</v>
      </c>
      <c r="C23" s="8">
        <v>13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14</v>
      </c>
      <c r="C24" s="8">
        <v>31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3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131</v>
      </c>
      <c r="C27" s="8">
        <v>70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43.666666666666664</v>
      </c>
      <c r="C28" s="9">
        <f>SUM(C27/C26)</f>
        <v>17.5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3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4</v>
      </c>
      <c r="C31" s="8">
        <v>8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25</v>
      </c>
      <c r="C32" s="8">
        <v>69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4" t="s">
        <v>270</v>
      </c>
      <c r="C33" s="54" t="s">
        <v>271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128</v>
      </c>
      <c r="B36" s="8">
        <v>20</v>
      </c>
      <c r="C36" s="8">
        <v>89</v>
      </c>
      <c r="D36" s="9">
        <f aca="true" t="shared" si="0" ref="D36:D43">SUM(C36)/(B36)</f>
        <v>4.45</v>
      </c>
      <c r="E36" s="1">
        <v>18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127</v>
      </c>
      <c r="B37" s="8">
        <v>15</v>
      </c>
      <c r="C37" s="8">
        <v>84</v>
      </c>
      <c r="D37" s="9">
        <f t="shared" si="0"/>
        <v>5.6</v>
      </c>
      <c r="E37" s="1">
        <v>19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129</v>
      </c>
      <c r="B38" s="8">
        <v>10</v>
      </c>
      <c r="C38" s="8">
        <v>16</v>
      </c>
      <c r="D38" s="9">
        <f t="shared" si="0"/>
        <v>1.6</v>
      </c>
      <c r="E38" s="1">
        <v>11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134</v>
      </c>
      <c r="B39" s="8">
        <v>1</v>
      </c>
      <c r="C39" s="8">
        <v>2</v>
      </c>
      <c r="D39" s="9">
        <f t="shared" si="0"/>
        <v>2</v>
      </c>
      <c r="E39" s="1">
        <v>2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130</v>
      </c>
      <c r="B40" s="8">
        <v>1</v>
      </c>
      <c r="C40" s="8">
        <v>2</v>
      </c>
      <c r="D40" s="9">
        <f t="shared" si="0"/>
        <v>2</v>
      </c>
      <c r="E40" s="1">
        <v>2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163</v>
      </c>
      <c r="B41" s="8">
        <v>1</v>
      </c>
      <c r="C41" s="8">
        <v>-4</v>
      </c>
      <c r="D41" s="9">
        <f t="shared" si="0"/>
        <v>-4</v>
      </c>
      <c r="E41" s="1" t="s">
        <v>159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48</v>
      </c>
      <c r="C42" s="6">
        <f>SUM(C36:C41)</f>
        <v>189</v>
      </c>
      <c r="D42" s="15">
        <f t="shared" si="0"/>
        <v>3.9375</v>
      </c>
      <c r="E42" s="6">
        <v>19</v>
      </c>
      <c r="F42" s="6">
        <f>SUM(F36:F41)</f>
        <v>1</v>
      </c>
      <c r="G42" s="6"/>
      <c r="H42" s="6"/>
      <c r="I42" s="6"/>
      <c r="J42" s="6"/>
      <c r="K42" s="6"/>
    </row>
    <row r="43" spans="1:11" ht="12.75">
      <c r="A43" s="5" t="s">
        <v>148</v>
      </c>
      <c r="B43" s="6">
        <f>C19</f>
        <v>21</v>
      </c>
      <c r="C43" s="6">
        <f>C20</f>
        <v>60</v>
      </c>
      <c r="D43" s="15">
        <f t="shared" si="0"/>
        <v>2.857142857142857</v>
      </c>
      <c r="E43" s="6">
        <v>28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45</v>
      </c>
      <c r="B45" s="6" t="s">
        <v>46</v>
      </c>
      <c r="C45" s="6" t="s">
        <v>41</v>
      </c>
      <c r="D45" s="6" t="s">
        <v>47</v>
      </c>
      <c r="E45" s="6" t="s">
        <v>48</v>
      </c>
      <c r="F45" s="6" t="s">
        <v>42</v>
      </c>
      <c r="G45" s="6" t="s">
        <v>49</v>
      </c>
      <c r="H45" s="6" t="s">
        <v>44</v>
      </c>
      <c r="I45" s="6" t="s">
        <v>43</v>
      </c>
      <c r="J45" s="6"/>
      <c r="K45" s="6"/>
    </row>
    <row r="46" spans="1:11" ht="12.75">
      <c r="A46" s="7" t="s">
        <v>129</v>
      </c>
      <c r="B46" s="8">
        <v>7</v>
      </c>
      <c r="C46" s="8">
        <v>14</v>
      </c>
      <c r="D46" s="8">
        <v>0</v>
      </c>
      <c r="E46" s="10">
        <f>SUM(B46)/(C46)</f>
        <v>0.5</v>
      </c>
      <c r="F46" s="8">
        <v>67</v>
      </c>
      <c r="G46" s="16">
        <f>SUM(F46)/(C46)</f>
        <v>4.785714285714286</v>
      </c>
      <c r="H46" s="8">
        <v>2</v>
      </c>
      <c r="I46" s="1" t="s">
        <v>272</v>
      </c>
      <c r="J46" s="8"/>
      <c r="K46" s="8"/>
    </row>
    <row r="47" spans="1:11" ht="12.75">
      <c r="A47" s="5" t="s">
        <v>8</v>
      </c>
      <c r="B47" s="6">
        <f>SUM(B46:B46)</f>
        <v>7</v>
      </c>
      <c r="C47" s="6">
        <f>SUM(C46:C46)</f>
        <v>14</v>
      </c>
      <c r="D47" s="6">
        <f>SUM(D46:D46)</f>
        <v>0</v>
      </c>
      <c r="E47" s="17">
        <f>SUM(B47)/(C47)</f>
        <v>0.5</v>
      </c>
      <c r="F47" s="6">
        <f>SUM(F46:F46)</f>
        <v>67</v>
      </c>
      <c r="G47" s="18">
        <f>SUM(F47)/(C47)</f>
        <v>4.785714285714286</v>
      </c>
      <c r="H47" s="6">
        <f>SUM(H46:H46)</f>
        <v>2</v>
      </c>
      <c r="I47" s="6" t="s">
        <v>272</v>
      </c>
      <c r="J47" s="6"/>
      <c r="K47" s="6"/>
    </row>
    <row r="48" spans="1:11" ht="12.75">
      <c r="A48" s="5" t="s">
        <v>148</v>
      </c>
      <c r="B48" s="6">
        <f>C23</f>
        <v>13</v>
      </c>
      <c r="C48" s="6">
        <f>C24</f>
        <v>31</v>
      </c>
      <c r="D48" s="6">
        <f>C25</f>
        <v>1</v>
      </c>
      <c r="E48" s="17">
        <f>SUM(B48)/(C48)</f>
        <v>0.41935483870967744</v>
      </c>
      <c r="F48" s="6">
        <f>C21</f>
        <v>146</v>
      </c>
      <c r="G48" s="18">
        <f>SUM(F48)/(C48)</f>
        <v>4.709677419354839</v>
      </c>
      <c r="H48" s="6">
        <v>0</v>
      </c>
      <c r="I48" s="6">
        <v>49</v>
      </c>
      <c r="J48" s="6"/>
      <c r="K48" s="6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" t="s">
        <v>50</v>
      </c>
      <c r="B50" s="6" t="s">
        <v>51</v>
      </c>
      <c r="C50" s="6" t="s">
        <v>42</v>
      </c>
      <c r="D50" s="6" t="s">
        <v>9</v>
      </c>
      <c r="E50" s="6" t="s">
        <v>43</v>
      </c>
      <c r="F50" s="6" t="s">
        <v>44</v>
      </c>
      <c r="G50" s="6"/>
      <c r="H50" s="6"/>
      <c r="I50" s="6"/>
      <c r="J50" s="6"/>
      <c r="K50" s="6"/>
    </row>
    <row r="51" spans="1:11" ht="12.75">
      <c r="A51" s="7" t="s">
        <v>136</v>
      </c>
      <c r="B51" s="8">
        <v>3</v>
      </c>
      <c r="C51" s="8">
        <v>31</v>
      </c>
      <c r="D51" s="9">
        <f>SUM(C51)/(B51)</f>
        <v>10.333333333333334</v>
      </c>
      <c r="E51" s="1">
        <v>12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133</v>
      </c>
      <c r="B52" s="8">
        <v>3</v>
      </c>
      <c r="C52" s="8">
        <v>29</v>
      </c>
      <c r="D52" s="9">
        <f>SUM(C52)/(B52)</f>
        <v>9.666666666666666</v>
      </c>
      <c r="E52" s="1" t="s">
        <v>272</v>
      </c>
      <c r="F52" s="8">
        <v>2</v>
      </c>
      <c r="G52" s="8"/>
      <c r="H52" s="8"/>
      <c r="I52" s="8"/>
      <c r="J52" s="8"/>
      <c r="K52" s="8"/>
    </row>
    <row r="53" spans="1:11" ht="12.75">
      <c r="A53" s="7" t="s">
        <v>167</v>
      </c>
      <c r="B53" s="8">
        <v>1</v>
      </c>
      <c r="C53" s="8">
        <v>7</v>
      </c>
      <c r="D53" s="9">
        <f>SUM(C53)/(B53)</f>
        <v>7</v>
      </c>
      <c r="E53" s="1">
        <v>7</v>
      </c>
      <c r="F53" s="8">
        <v>0</v>
      </c>
      <c r="G53" s="8"/>
      <c r="H53" s="8"/>
      <c r="I53" s="8"/>
      <c r="J53" s="8"/>
      <c r="K53" s="8"/>
    </row>
    <row r="54" spans="1:11" ht="12.75">
      <c r="A54" s="5" t="s">
        <v>8</v>
      </c>
      <c r="B54" s="6">
        <f>SUM(B51:B53)</f>
        <v>7</v>
      </c>
      <c r="C54" s="6">
        <f>SUM(C51:C53)</f>
        <v>67</v>
      </c>
      <c r="D54" s="15">
        <f>SUM(C54)/(B54)</f>
        <v>9.571428571428571</v>
      </c>
      <c r="E54" s="6" t="s">
        <v>272</v>
      </c>
      <c r="F54" s="6">
        <f>SUM(F51:F53)</f>
        <v>2</v>
      </c>
      <c r="G54" s="6"/>
      <c r="H54" s="6"/>
      <c r="I54" s="6"/>
      <c r="J54" s="6"/>
      <c r="K54" s="14"/>
    </row>
    <row r="55" spans="1:11" ht="12.75">
      <c r="A55" s="5" t="s">
        <v>148</v>
      </c>
      <c r="B55" s="6">
        <f>C23</f>
        <v>13</v>
      </c>
      <c r="C55" s="6">
        <f>C21</f>
        <v>146</v>
      </c>
      <c r="D55" s="15">
        <f>SUM(C55)/(B55)</f>
        <v>11.23076923076923</v>
      </c>
      <c r="E55" s="6">
        <v>49</v>
      </c>
      <c r="F55" s="6">
        <v>0</v>
      </c>
      <c r="G55" s="6"/>
      <c r="H55" s="6"/>
      <c r="I55" s="6"/>
      <c r="J55" s="6"/>
      <c r="K55" s="14"/>
    </row>
    <row r="56" spans="1:11" ht="12.75">
      <c r="A56" s="5"/>
      <c r="B56" s="6"/>
      <c r="C56" s="6"/>
      <c r="D56" s="15"/>
      <c r="E56" s="6"/>
      <c r="F56" s="6"/>
      <c r="G56" s="6"/>
      <c r="H56" s="6"/>
      <c r="I56" s="6"/>
      <c r="J56" s="6"/>
      <c r="K56" s="14"/>
    </row>
    <row r="57" spans="1:11" ht="12.75">
      <c r="A57" s="5"/>
      <c r="B57" s="6" t="s">
        <v>44</v>
      </c>
      <c r="C57" s="6" t="s">
        <v>44</v>
      </c>
      <c r="D57" s="6" t="s">
        <v>44</v>
      </c>
      <c r="E57" s="6"/>
      <c r="F57" s="6"/>
      <c r="G57" s="6"/>
      <c r="H57" s="6"/>
      <c r="I57" s="6"/>
      <c r="J57" s="6"/>
      <c r="K57" s="14"/>
    </row>
    <row r="58" spans="1:11" ht="12.75">
      <c r="A58" s="5" t="s">
        <v>52</v>
      </c>
      <c r="B58" s="6" t="s">
        <v>53</v>
      </c>
      <c r="C58" s="6" t="s">
        <v>51</v>
      </c>
      <c r="D58" s="6" t="s">
        <v>105</v>
      </c>
      <c r="E58" s="6" t="s">
        <v>55</v>
      </c>
      <c r="F58" s="6" t="s">
        <v>56</v>
      </c>
      <c r="G58" s="6" t="s">
        <v>57</v>
      </c>
      <c r="H58" s="6" t="s">
        <v>58</v>
      </c>
      <c r="I58" s="6" t="s">
        <v>59</v>
      </c>
      <c r="J58" s="6"/>
      <c r="K58" s="14"/>
    </row>
    <row r="59" spans="1:11" ht="12.75">
      <c r="A59" s="7" t="s">
        <v>133</v>
      </c>
      <c r="B59" s="8">
        <v>0</v>
      </c>
      <c r="C59" s="8">
        <v>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>SUM(B59*6)+(C59*6)+(D59*6)+(E59)+(F59*2)+(G59*3)+(H59*2)</f>
        <v>12</v>
      </c>
      <c r="J59" s="8"/>
      <c r="K59" s="8"/>
    </row>
    <row r="60" spans="1:11" ht="12.75">
      <c r="A60" s="7" t="s">
        <v>128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ht="12.75">
      <c r="A61" s="7" t="s">
        <v>163</v>
      </c>
      <c r="B61" s="8">
        <v>0</v>
      </c>
      <c r="C61" s="8">
        <v>0</v>
      </c>
      <c r="D61" s="8">
        <v>0</v>
      </c>
      <c r="E61" s="8">
        <v>2</v>
      </c>
      <c r="F61" s="8">
        <v>0</v>
      </c>
      <c r="G61" s="8">
        <v>1</v>
      </c>
      <c r="H61" s="8">
        <v>0</v>
      </c>
      <c r="I61" s="8">
        <f>SUM(B61*6)+(C61*6)+(D61*6)+(E61)+(F61*2)+(G61*3)+(H61*2)</f>
        <v>5</v>
      </c>
      <c r="J61" s="8"/>
      <c r="K61" s="8"/>
    </row>
    <row r="62" spans="1:11" ht="12.75">
      <c r="A62" s="5" t="s">
        <v>8</v>
      </c>
      <c r="B62" s="6">
        <f aca="true" t="shared" si="1" ref="B62:H62">SUM(B59:B61)</f>
        <v>1</v>
      </c>
      <c r="C62" s="6">
        <f t="shared" si="1"/>
        <v>2</v>
      </c>
      <c r="D62" s="6">
        <f t="shared" si="1"/>
        <v>0</v>
      </c>
      <c r="E62" s="6">
        <f t="shared" si="1"/>
        <v>2</v>
      </c>
      <c r="F62" s="6">
        <f t="shared" si="1"/>
        <v>0</v>
      </c>
      <c r="G62" s="6">
        <f t="shared" si="1"/>
        <v>1</v>
      </c>
      <c r="H62" s="6">
        <f t="shared" si="1"/>
        <v>0</v>
      </c>
      <c r="I62" s="6">
        <f>SUM(B62*6)+(C62*6)+(D62*6)+(E62)+(F62*2)+(G62*3)+(H62*2)</f>
        <v>23</v>
      </c>
      <c r="J62" s="6"/>
      <c r="K62" s="14"/>
    </row>
    <row r="63" spans="1:11" ht="12.75">
      <c r="A63" s="5" t="s">
        <v>148</v>
      </c>
      <c r="B63" s="6">
        <f>F43</f>
        <v>0</v>
      </c>
      <c r="C63" s="6">
        <f>H48</f>
        <v>0</v>
      </c>
      <c r="D63" s="6">
        <v>0</v>
      </c>
      <c r="E63" s="6">
        <f>B68</f>
        <v>0</v>
      </c>
      <c r="F63" s="6">
        <v>0</v>
      </c>
      <c r="G63" s="6">
        <f>E68</f>
        <v>0</v>
      </c>
      <c r="H63" s="6">
        <v>0</v>
      </c>
      <c r="I63" s="6">
        <f>SUM(B63*6)+(C63*6)+(D63*6)+(E63)+(F63*2)+(G63*3)+(H63*2)</f>
        <v>0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60</v>
      </c>
      <c r="B65" s="6" t="s">
        <v>61</v>
      </c>
      <c r="C65" s="6" t="s">
        <v>62</v>
      </c>
      <c r="D65" s="6" t="s">
        <v>48</v>
      </c>
      <c r="E65" s="6" t="s">
        <v>93</v>
      </c>
      <c r="F65" s="6" t="s">
        <v>63</v>
      </c>
      <c r="G65" s="6" t="s">
        <v>48</v>
      </c>
      <c r="H65" s="6" t="s">
        <v>43</v>
      </c>
      <c r="I65" s="6" t="s">
        <v>59</v>
      </c>
      <c r="J65" s="19" t="s">
        <v>76</v>
      </c>
      <c r="K65" s="14"/>
    </row>
    <row r="66" spans="1:11" ht="12.75">
      <c r="A66" s="7" t="s">
        <v>163</v>
      </c>
      <c r="B66" s="8">
        <v>2</v>
      </c>
      <c r="C66" s="8">
        <v>3</v>
      </c>
      <c r="D66" s="10">
        <f>SUM(B66/C66)</f>
        <v>0.6666666666666666</v>
      </c>
      <c r="E66" s="20">
        <v>1</v>
      </c>
      <c r="F66" s="20">
        <v>1</v>
      </c>
      <c r="G66" s="17">
        <v>0</v>
      </c>
      <c r="H66" s="1">
        <v>41</v>
      </c>
      <c r="I66" s="8">
        <f>SUM(B66)+(E66*3)</f>
        <v>5</v>
      </c>
      <c r="J66" s="60" t="s">
        <v>273</v>
      </c>
      <c r="K66" s="8"/>
    </row>
    <row r="67" spans="1:11" ht="12.75">
      <c r="A67" s="5" t="s">
        <v>8</v>
      </c>
      <c r="B67" s="6">
        <f>SUM(B66:B66)</f>
        <v>2</v>
      </c>
      <c r="C67" s="6">
        <f>SUM(C66:C66)</f>
        <v>3</v>
      </c>
      <c r="D67" s="17">
        <f>SUM(B67/C67)</f>
        <v>0.6666666666666666</v>
      </c>
      <c r="E67" s="6">
        <f>SUM(E66:E66)</f>
        <v>1</v>
      </c>
      <c r="F67" s="6">
        <f>SUM(F66:F66)</f>
        <v>1</v>
      </c>
      <c r="G67" s="17">
        <v>0</v>
      </c>
      <c r="H67" s="6">
        <v>41</v>
      </c>
      <c r="I67" s="6">
        <f>SUM(B67)+(E67*3)</f>
        <v>5</v>
      </c>
      <c r="J67" s="19" t="s">
        <v>273</v>
      </c>
      <c r="K67" s="6"/>
    </row>
    <row r="68" spans="1:11" ht="12.75">
      <c r="A68" s="5" t="s">
        <v>148</v>
      </c>
      <c r="B68" s="6">
        <v>0</v>
      </c>
      <c r="C68" s="6">
        <v>0</v>
      </c>
      <c r="D68" s="17">
        <v>0</v>
      </c>
      <c r="E68" s="24">
        <v>0</v>
      </c>
      <c r="F68" s="24">
        <v>0</v>
      </c>
      <c r="G68" s="17">
        <v>0</v>
      </c>
      <c r="H68" s="6" t="s">
        <v>103</v>
      </c>
      <c r="I68" s="6">
        <f>SUM(B68)+(E68*3)</f>
        <v>0</v>
      </c>
      <c r="J68" s="19"/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77</v>
      </c>
      <c r="B70" s="6" t="s">
        <v>78</v>
      </c>
      <c r="C70" s="6" t="s">
        <v>42</v>
      </c>
      <c r="D70" s="6" t="s">
        <v>9</v>
      </c>
      <c r="E70" s="6" t="s">
        <v>43</v>
      </c>
      <c r="F70" s="6" t="s">
        <v>44</v>
      </c>
      <c r="G70" s="6"/>
      <c r="H70" s="6"/>
      <c r="I70" s="6"/>
      <c r="J70" s="6"/>
      <c r="K70" s="6"/>
    </row>
    <row r="71" spans="1:11" ht="12.75">
      <c r="A71" s="7" t="s">
        <v>133</v>
      </c>
      <c r="B71" s="8">
        <v>1</v>
      </c>
      <c r="C71" s="8">
        <v>15</v>
      </c>
      <c r="D71" s="9">
        <f>SUM(C71)/(B71)</f>
        <v>15</v>
      </c>
      <c r="E71" s="1">
        <v>15</v>
      </c>
      <c r="F71" s="8">
        <v>0</v>
      </c>
      <c r="G71" s="8"/>
      <c r="H71" s="8"/>
      <c r="I71" s="8"/>
      <c r="J71" s="8"/>
      <c r="K71" s="8"/>
    </row>
    <row r="72" spans="1:11" ht="12.75">
      <c r="A72" s="5" t="s">
        <v>8</v>
      </c>
      <c r="B72" s="6">
        <f>SUM(B71:B71)</f>
        <v>1</v>
      </c>
      <c r="C72" s="6">
        <f>SUM(C71:C71)</f>
        <v>15</v>
      </c>
      <c r="D72" s="15">
        <f>SUM(C72)/(B72)</f>
        <v>15</v>
      </c>
      <c r="E72" s="6">
        <v>15</v>
      </c>
      <c r="F72" s="6">
        <f>SUM(F71:F71)</f>
        <v>0</v>
      </c>
      <c r="G72" s="6"/>
      <c r="H72" s="6"/>
      <c r="I72" s="6"/>
      <c r="J72" s="6"/>
      <c r="K72" s="14"/>
    </row>
    <row r="73" spans="1:11" ht="12.75">
      <c r="A73" s="5" t="s">
        <v>148</v>
      </c>
      <c r="B73" s="6">
        <v>3</v>
      </c>
      <c r="C73" s="6">
        <v>24</v>
      </c>
      <c r="D73" s="15">
        <f>SUM(C73)/(B73)</f>
        <v>8</v>
      </c>
      <c r="E73" s="6">
        <v>10</v>
      </c>
      <c r="F73" s="6">
        <v>0</v>
      </c>
      <c r="G73" s="6"/>
      <c r="H73" s="6"/>
      <c r="I73" s="6"/>
      <c r="J73" s="6"/>
      <c r="K73" s="14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66</v>
      </c>
      <c r="B75" s="6" t="s">
        <v>79</v>
      </c>
      <c r="C75" s="6" t="s">
        <v>42</v>
      </c>
      <c r="D75" s="6" t="s">
        <v>9</v>
      </c>
      <c r="E75" s="6" t="s">
        <v>43</v>
      </c>
      <c r="F75" s="6" t="s">
        <v>44</v>
      </c>
      <c r="G75" s="12"/>
      <c r="H75" s="12"/>
      <c r="I75" s="12"/>
      <c r="J75" s="12"/>
      <c r="K75" s="14"/>
    </row>
    <row r="76" spans="1:11" ht="12.75">
      <c r="A76" s="5" t="s">
        <v>184</v>
      </c>
      <c r="B76" s="6"/>
      <c r="C76" s="6"/>
      <c r="D76" s="15"/>
      <c r="E76" s="6"/>
      <c r="F76" s="6"/>
      <c r="G76" s="5"/>
      <c r="H76" s="5"/>
      <c r="I76" s="5"/>
      <c r="J76" s="5"/>
      <c r="K76" s="6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67</v>
      </c>
      <c r="B78" s="6" t="s">
        <v>80</v>
      </c>
      <c r="C78" s="6" t="s">
        <v>42</v>
      </c>
      <c r="D78" s="6" t="s">
        <v>9</v>
      </c>
      <c r="E78" s="6" t="s">
        <v>43</v>
      </c>
      <c r="F78" s="6" t="s">
        <v>44</v>
      </c>
      <c r="G78" s="12"/>
      <c r="H78" s="12"/>
      <c r="I78" s="12"/>
      <c r="J78" s="12"/>
      <c r="K78" s="14"/>
    </row>
    <row r="79" spans="1:11" ht="12.75">
      <c r="A79" s="7" t="s">
        <v>164</v>
      </c>
      <c r="B79" s="8">
        <v>1</v>
      </c>
      <c r="C79" s="8">
        <v>22</v>
      </c>
      <c r="D79" s="9">
        <f>SUM(C79)/(B79)</f>
        <v>22</v>
      </c>
      <c r="E79" s="1">
        <v>22</v>
      </c>
      <c r="F79" s="8">
        <v>0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f>SUM(B79:B79)</f>
        <v>1</v>
      </c>
      <c r="C80" s="6">
        <f>SUM(C79:C79)</f>
        <v>22</v>
      </c>
      <c r="D80" s="15">
        <f>SUM(C80)/(B80)</f>
        <v>22</v>
      </c>
      <c r="E80" s="6">
        <v>22</v>
      </c>
      <c r="F80" s="6">
        <f>SUM(F79:F79)</f>
        <v>0</v>
      </c>
      <c r="G80" s="12"/>
      <c r="H80" s="12"/>
      <c r="I80" s="12"/>
      <c r="J80" s="12"/>
      <c r="K80" s="14"/>
    </row>
    <row r="81" spans="1:11" ht="12.75">
      <c r="A81" s="5" t="s">
        <v>148</v>
      </c>
      <c r="B81" s="6">
        <v>0</v>
      </c>
      <c r="C81" s="6"/>
      <c r="D81" s="15"/>
      <c r="E81" s="6"/>
      <c r="F81" s="6"/>
      <c r="G81" s="7"/>
      <c r="H81" s="7"/>
      <c r="I81" s="7"/>
      <c r="J81" s="7"/>
      <c r="K81" s="8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68</v>
      </c>
      <c r="B83" s="6" t="s">
        <v>81</v>
      </c>
      <c r="C83" s="6" t="s">
        <v>42</v>
      </c>
      <c r="D83" s="6" t="s">
        <v>9</v>
      </c>
      <c r="E83" s="6" t="s">
        <v>43</v>
      </c>
      <c r="F83" s="6"/>
      <c r="G83" s="12"/>
      <c r="H83" s="12"/>
      <c r="I83" s="12"/>
      <c r="J83" s="12"/>
      <c r="K83" s="14"/>
    </row>
    <row r="84" spans="1:11" ht="12.75">
      <c r="A84" s="7" t="s">
        <v>137</v>
      </c>
      <c r="B84" s="8">
        <v>3</v>
      </c>
      <c r="C84" s="8">
        <v>131</v>
      </c>
      <c r="D84" s="9">
        <f>SUM(C84)/(B84)</f>
        <v>43.666666666666664</v>
      </c>
      <c r="E84" s="1">
        <v>58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3</v>
      </c>
      <c r="C85" s="6">
        <f>SUM(C84:C84)</f>
        <v>131</v>
      </c>
      <c r="D85" s="15">
        <f>SUM(C85)/(B85)</f>
        <v>43.666666666666664</v>
      </c>
      <c r="E85" s="6">
        <v>58</v>
      </c>
      <c r="F85" s="6"/>
      <c r="G85" s="5"/>
      <c r="H85" s="5"/>
      <c r="I85" s="5"/>
      <c r="J85" s="5"/>
      <c r="K85" s="6"/>
    </row>
    <row r="86" spans="1:11" ht="12.75">
      <c r="A86" s="5" t="s">
        <v>148</v>
      </c>
      <c r="B86" s="6">
        <f>C26</f>
        <v>4</v>
      </c>
      <c r="C86" s="6">
        <f>C27</f>
        <v>70</v>
      </c>
      <c r="D86" s="15">
        <f>SUM(C86)/(B86)</f>
        <v>17.5</v>
      </c>
      <c r="E86" s="6">
        <v>26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84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s="7" customFormat="1" ht="12.75">
      <c r="A89" s="7" t="s">
        <v>266</v>
      </c>
      <c r="K89" s="8"/>
    </row>
    <row r="90" spans="1:11" s="7" customFormat="1" ht="12.75">
      <c r="A90" s="7" t="s">
        <v>267</v>
      </c>
      <c r="K90" s="8"/>
    </row>
    <row r="91" spans="1:11" s="7" customFormat="1" ht="12.75">
      <c r="A91" s="7" t="s">
        <v>268</v>
      </c>
      <c r="K91" s="8"/>
    </row>
    <row r="92" spans="1:11" s="7" customFormat="1" ht="12.75">
      <c r="A92" s="7" t="s">
        <v>269</v>
      </c>
      <c r="K92" s="8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29" t="s">
        <v>69</v>
      </c>
      <c r="B94" s="30" t="s">
        <v>70</v>
      </c>
      <c r="C94" s="30" t="s">
        <v>99</v>
      </c>
      <c r="D94" s="30" t="s">
        <v>71</v>
      </c>
      <c r="E94" s="30" t="s">
        <v>73</v>
      </c>
      <c r="F94" s="30" t="s">
        <v>72</v>
      </c>
      <c r="G94" s="30" t="s">
        <v>107</v>
      </c>
      <c r="H94" s="30" t="s">
        <v>74</v>
      </c>
      <c r="I94" s="30" t="s">
        <v>75</v>
      </c>
      <c r="J94" s="30" t="s">
        <v>89</v>
      </c>
      <c r="K94" s="51"/>
    </row>
    <row r="95" spans="1:11" ht="12.75">
      <c r="A95" s="61" t="s">
        <v>169</v>
      </c>
      <c r="B95" s="62">
        <v>1</v>
      </c>
      <c r="C95" s="62">
        <v>6</v>
      </c>
      <c r="D95" s="62">
        <f aca="true" t="shared" si="2" ref="D95:D111">SUM(B95:C95)</f>
        <v>7</v>
      </c>
      <c r="E95" s="62">
        <v>1</v>
      </c>
      <c r="F95" s="62"/>
      <c r="G95" s="62"/>
      <c r="H95" s="62"/>
      <c r="I95" s="62">
        <v>1</v>
      </c>
      <c r="J95" s="62"/>
      <c r="K95" s="1"/>
    </row>
    <row r="96" spans="1:11" ht="12.75">
      <c r="A96" s="61" t="s">
        <v>160</v>
      </c>
      <c r="B96" s="62">
        <v>2</v>
      </c>
      <c r="C96" s="62">
        <v>4</v>
      </c>
      <c r="D96" s="62">
        <f t="shared" si="2"/>
        <v>6</v>
      </c>
      <c r="E96" s="62"/>
      <c r="F96" s="62"/>
      <c r="G96" s="62">
        <v>2</v>
      </c>
      <c r="H96" s="62"/>
      <c r="I96" s="62"/>
      <c r="J96" s="62"/>
      <c r="K96" s="1"/>
    </row>
    <row r="97" spans="1:11" ht="12.75">
      <c r="A97" s="61" t="s">
        <v>130</v>
      </c>
      <c r="B97" s="62">
        <v>2</v>
      </c>
      <c r="C97" s="62">
        <v>3</v>
      </c>
      <c r="D97" s="62">
        <f t="shared" si="2"/>
        <v>5</v>
      </c>
      <c r="E97" s="62">
        <v>1</v>
      </c>
      <c r="F97" s="62"/>
      <c r="G97" s="62"/>
      <c r="H97" s="62"/>
      <c r="I97" s="62"/>
      <c r="J97" s="62"/>
      <c r="K97" s="1"/>
    </row>
    <row r="98" spans="1:11" ht="12.75">
      <c r="A98" s="61" t="s">
        <v>179</v>
      </c>
      <c r="B98" s="62">
        <v>2</v>
      </c>
      <c r="C98" s="62">
        <v>3</v>
      </c>
      <c r="D98" s="62">
        <f t="shared" si="2"/>
        <v>5</v>
      </c>
      <c r="E98" s="62">
        <v>2</v>
      </c>
      <c r="F98" s="62"/>
      <c r="G98" s="62"/>
      <c r="H98" s="62"/>
      <c r="I98" s="62"/>
      <c r="J98" s="62">
        <v>1</v>
      </c>
      <c r="K98" s="1"/>
    </row>
    <row r="99" spans="1:11" ht="12.75">
      <c r="A99" s="61" t="s">
        <v>162</v>
      </c>
      <c r="B99" s="62"/>
      <c r="C99" s="62">
        <v>5</v>
      </c>
      <c r="D99" s="62">
        <f t="shared" si="2"/>
        <v>5</v>
      </c>
      <c r="E99" s="62"/>
      <c r="F99" s="62">
        <v>1</v>
      </c>
      <c r="G99" s="62"/>
      <c r="H99" s="62"/>
      <c r="I99" s="62"/>
      <c r="J99" s="62"/>
      <c r="K99" s="1"/>
    </row>
    <row r="100" spans="1:11" ht="12.75">
      <c r="A100" s="61" t="s">
        <v>167</v>
      </c>
      <c r="B100" s="62">
        <v>3</v>
      </c>
      <c r="C100" s="62">
        <v>1</v>
      </c>
      <c r="D100" s="62">
        <f t="shared" si="2"/>
        <v>4</v>
      </c>
      <c r="E100" s="62"/>
      <c r="F100" s="62"/>
      <c r="G100" s="62"/>
      <c r="H100" s="62"/>
      <c r="I100" s="62"/>
      <c r="J100" s="62"/>
      <c r="K100" s="1"/>
    </row>
    <row r="101" spans="1:11" ht="12.75">
      <c r="A101" s="61" t="s">
        <v>171</v>
      </c>
      <c r="B101" s="62">
        <v>1</v>
      </c>
      <c r="C101" s="62">
        <v>3</v>
      </c>
      <c r="D101" s="62">
        <f t="shared" si="2"/>
        <v>4</v>
      </c>
      <c r="E101" s="62"/>
      <c r="F101" s="62"/>
      <c r="G101" s="62">
        <v>1</v>
      </c>
      <c r="H101" s="62"/>
      <c r="I101" s="62"/>
      <c r="J101" s="62"/>
      <c r="K101" s="1"/>
    </row>
    <row r="102" spans="1:11" ht="12.75">
      <c r="A102" s="61" t="s">
        <v>168</v>
      </c>
      <c r="B102" s="62">
        <v>2</v>
      </c>
      <c r="C102" s="62">
        <v>1</v>
      </c>
      <c r="D102" s="62">
        <f t="shared" si="2"/>
        <v>3</v>
      </c>
      <c r="E102" s="62">
        <v>2</v>
      </c>
      <c r="F102" s="62"/>
      <c r="G102" s="62"/>
      <c r="H102" s="62"/>
      <c r="I102" s="62"/>
      <c r="J102" s="62"/>
      <c r="K102" s="1"/>
    </row>
    <row r="103" spans="1:11" ht="12.75">
      <c r="A103" s="61" t="s">
        <v>164</v>
      </c>
      <c r="B103" s="62">
        <v>1</v>
      </c>
      <c r="C103" s="62">
        <v>2</v>
      </c>
      <c r="D103" s="62">
        <f t="shared" si="2"/>
        <v>3</v>
      </c>
      <c r="E103" s="62"/>
      <c r="F103" s="62"/>
      <c r="G103" s="62">
        <v>1</v>
      </c>
      <c r="H103" s="62"/>
      <c r="I103" s="62"/>
      <c r="J103" s="62"/>
      <c r="K103" s="1"/>
    </row>
    <row r="104" spans="1:11" ht="12.75">
      <c r="A104" s="61" t="s">
        <v>135</v>
      </c>
      <c r="B104" s="62">
        <v>1</v>
      </c>
      <c r="C104" s="62">
        <v>1</v>
      </c>
      <c r="D104" s="62">
        <f t="shared" si="2"/>
        <v>2</v>
      </c>
      <c r="E104" s="62"/>
      <c r="F104" s="62"/>
      <c r="G104" s="62"/>
      <c r="H104" s="62"/>
      <c r="I104" s="62"/>
      <c r="J104" s="62"/>
      <c r="K104" s="1"/>
    </row>
    <row r="105" spans="1:11" ht="12.75">
      <c r="A105" s="61" t="s">
        <v>207</v>
      </c>
      <c r="B105" s="62">
        <v>1</v>
      </c>
      <c r="C105" s="62">
        <v>1</v>
      </c>
      <c r="D105" s="62">
        <f t="shared" si="2"/>
        <v>2</v>
      </c>
      <c r="E105" s="62"/>
      <c r="F105" s="62"/>
      <c r="G105" s="62"/>
      <c r="H105" s="62"/>
      <c r="I105" s="62"/>
      <c r="J105" s="62"/>
      <c r="K105" s="1"/>
    </row>
    <row r="106" spans="1:11" ht="12.75">
      <c r="A106" s="61" t="s">
        <v>161</v>
      </c>
      <c r="B106" s="62"/>
      <c r="C106" s="62">
        <v>2</v>
      </c>
      <c r="D106" s="62">
        <f t="shared" si="2"/>
        <v>2</v>
      </c>
      <c r="E106" s="62"/>
      <c r="F106" s="62"/>
      <c r="G106" s="62"/>
      <c r="H106" s="62"/>
      <c r="I106" s="62"/>
      <c r="J106" s="62"/>
      <c r="K106" s="1"/>
    </row>
    <row r="107" spans="1:11" ht="12.75">
      <c r="A107" s="61" t="s">
        <v>128</v>
      </c>
      <c r="B107" s="62"/>
      <c r="C107" s="62">
        <v>2</v>
      </c>
      <c r="D107" s="62">
        <f t="shared" si="2"/>
        <v>2</v>
      </c>
      <c r="E107" s="62"/>
      <c r="F107" s="62"/>
      <c r="G107" s="62"/>
      <c r="H107" s="62"/>
      <c r="I107" s="62"/>
      <c r="J107" s="62"/>
      <c r="K107" s="1"/>
    </row>
    <row r="108" spans="1:11" ht="12.75">
      <c r="A108" s="61" t="s">
        <v>134</v>
      </c>
      <c r="B108" s="62"/>
      <c r="C108" s="62">
        <v>2</v>
      </c>
      <c r="D108" s="62">
        <f t="shared" si="2"/>
        <v>2</v>
      </c>
      <c r="E108" s="62"/>
      <c r="F108" s="62"/>
      <c r="G108" s="62"/>
      <c r="H108" s="62"/>
      <c r="I108" s="62"/>
      <c r="J108" s="62"/>
      <c r="K108" s="1"/>
    </row>
    <row r="109" spans="1:11" ht="12.75">
      <c r="A109" s="61" t="s">
        <v>275</v>
      </c>
      <c r="B109" s="62">
        <v>1</v>
      </c>
      <c r="C109" s="62"/>
      <c r="D109" s="62">
        <f t="shared" si="2"/>
        <v>1</v>
      </c>
      <c r="E109" s="62">
        <v>1</v>
      </c>
      <c r="F109" s="62"/>
      <c r="G109" s="62"/>
      <c r="H109" s="62"/>
      <c r="I109" s="62"/>
      <c r="J109" s="62"/>
      <c r="K109" s="1"/>
    </row>
    <row r="110" spans="1:11" ht="12.75">
      <c r="A110" s="61" t="s">
        <v>178</v>
      </c>
      <c r="B110" s="62"/>
      <c r="C110" s="62">
        <v>1</v>
      </c>
      <c r="D110" s="62">
        <f t="shared" si="2"/>
        <v>1</v>
      </c>
      <c r="E110" s="62"/>
      <c r="F110" s="62"/>
      <c r="G110" s="62"/>
      <c r="H110" s="62"/>
      <c r="I110" s="62"/>
      <c r="J110" s="62"/>
      <c r="K110" s="1"/>
    </row>
    <row r="111" spans="1:11" ht="12.75">
      <c r="A111" s="61" t="s">
        <v>276</v>
      </c>
      <c r="B111" s="62"/>
      <c r="C111" s="62">
        <v>1</v>
      </c>
      <c r="D111" s="62">
        <f t="shared" si="2"/>
        <v>1</v>
      </c>
      <c r="E111" s="62"/>
      <c r="F111" s="62"/>
      <c r="G111" s="62"/>
      <c r="H111" s="62"/>
      <c r="I111" s="62"/>
      <c r="J111" s="62"/>
      <c r="K111" s="1"/>
    </row>
    <row r="112" spans="1:11" ht="12.75">
      <c r="A112" s="29" t="s">
        <v>8</v>
      </c>
      <c r="B112" s="30">
        <f aca="true" t="shared" si="3" ref="B112:J112">SUM(B95:B111)</f>
        <v>17</v>
      </c>
      <c r="C112" s="30">
        <f t="shared" si="3"/>
        <v>38</v>
      </c>
      <c r="D112" s="30">
        <f t="shared" si="3"/>
        <v>55</v>
      </c>
      <c r="E112" s="30">
        <f t="shared" si="3"/>
        <v>7</v>
      </c>
      <c r="F112" s="30">
        <f t="shared" si="3"/>
        <v>1</v>
      </c>
      <c r="G112" s="30">
        <f t="shared" si="3"/>
        <v>4</v>
      </c>
      <c r="H112" s="30">
        <f t="shared" si="3"/>
        <v>0</v>
      </c>
      <c r="I112" s="30">
        <f t="shared" si="3"/>
        <v>1</v>
      </c>
      <c r="J112" s="30">
        <f t="shared" si="3"/>
        <v>1</v>
      </c>
      <c r="K112" s="51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2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150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12</v>
      </c>
      <c r="D4" s="1">
        <v>0</v>
      </c>
      <c r="E4" s="1">
        <v>7</v>
      </c>
      <c r="F4" s="1"/>
      <c r="G4" s="1"/>
      <c r="H4" s="1">
        <f>SUM(B4:G4)</f>
        <v>26</v>
      </c>
      <c r="I4" s="25"/>
      <c r="J4" s="1"/>
    </row>
    <row r="5" spans="1:10" ht="12.75">
      <c r="A5" t="s">
        <v>85</v>
      </c>
      <c r="B5" s="1">
        <v>0</v>
      </c>
      <c r="C5" s="1">
        <v>0</v>
      </c>
      <c r="D5" s="1">
        <v>14</v>
      </c>
      <c r="E5" s="1">
        <v>0</v>
      </c>
      <c r="F5" s="1"/>
      <c r="G5" s="1"/>
      <c r="H5" s="1">
        <f>SUM(B5:G5)</f>
        <v>14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86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25</v>
      </c>
      <c r="C8" s="8">
        <f>SUM(C9:C11)</f>
        <v>13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14</v>
      </c>
      <c r="C9" s="8">
        <v>5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9</v>
      </c>
      <c r="C10" s="8">
        <v>7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2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12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6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0.5</v>
      </c>
      <c r="C14" s="10">
        <f>SUM(C13/C12)</f>
        <v>0.4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1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1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68</v>
      </c>
      <c r="C18" s="8">
        <f>SUM(C19)+(C24)</f>
        <v>49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43</v>
      </c>
      <c r="C19" s="8">
        <v>27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297</v>
      </c>
      <c r="C20" s="8">
        <v>68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190</v>
      </c>
      <c r="C21" s="8">
        <v>217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487</v>
      </c>
      <c r="C22" s="8">
        <f>SUM(C20)+(C21)</f>
        <v>285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14</v>
      </c>
      <c r="C23" s="8">
        <v>8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25</v>
      </c>
      <c r="C24" s="8">
        <v>22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4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159</v>
      </c>
      <c r="C27" s="8">
        <v>127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39.75</v>
      </c>
      <c r="C28" s="9">
        <f>SUM(C27/C26)</f>
        <v>42.333333333333336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8</v>
      </c>
      <c r="C31" s="8">
        <v>8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90</v>
      </c>
      <c r="C32" s="8">
        <v>61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4" t="s">
        <v>278</v>
      </c>
      <c r="C33" s="54" t="s">
        <v>279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127</v>
      </c>
      <c r="B36" s="8">
        <v>16</v>
      </c>
      <c r="C36" s="8">
        <v>134</v>
      </c>
      <c r="D36" s="9">
        <f aca="true" t="shared" si="0" ref="D36:D44">SUM(C36)/(B36)</f>
        <v>8.375</v>
      </c>
      <c r="E36" s="1" t="s">
        <v>290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128</v>
      </c>
      <c r="B37" s="8">
        <v>14</v>
      </c>
      <c r="C37" s="8">
        <v>76</v>
      </c>
      <c r="D37" s="9">
        <f t="shared" si="0"/>
        <v>5.428571428571429</v>
      </c>
      <c r="E37" s="1">
        <v>14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129</v>
      </c>
      <c r="B38" s="8">
        <v>7</v>
      </c>
      <c r="C38" s="8">
        <v>34</v>
      </c>
      <c r="D38" s="9">
        <f t="shared" si="0"/>
        <v>4.857142857142857</v>
      </c>
      <c r="E38" s="1">
        <v>19</v>
      </c>
      <c r="F38" s="8">
        <v>1</v>
      </c>
      <c r="G38" s="8"/>
      <c r="H38" s="8"/>
      <c r="I38" s="8"/>
      <c r="J38" s="8"/>
      <c r="K38" s="8"/>
    </row>
    <row r="39" spans="1:11" ht="12.75">
      <c r="A39" s="7" t="s">
        <v>160</v>
      </c>
      <c r="B39" s="8">
        <v>2</v>
      </c>
      <c r="C39" s="8">
        <v>22</v>
      </c>
      <c r="D39" s="9">
        <f t="shared" si="0"/>
        <v>11</v>
      </c>
      <c r="E39" s="1">
        <v>22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130</v>
      </c>
      <c r="B40" s="8">
        <v>2</v>
      </c>
      <c r="C40" s="8">
        <v>17</v>
      </c>
      <c r="D40" s="9">
        <f t="shared" si="0"/>
        <v>8.5</v>
      </c>
      <c r="E40" s="1">
        <v>9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133</v>
      </c>
      <c r="B41" s="8">
        <v>1</v>
      </c>
      <c r="C41" s="8">
        <v>10</v>
      </c>
      <c r="D41" s="9">
        <f t="shared" si="0"/>
        <v>10</v>
      </c>
      <c r="E41" s="1">
        <v>10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134</v>
      </c>
      <c r="B42" s="8">
        <v>1</v>
      </c>
      <c r="C42" s="8">
        <v>4</v>
      </c>
      <c r="D42" s="9">
        <f t="shared" si="0"/>
        <v>4</v>
      </c>
      <c r="E42" s="1">
        <v>4</v>
      </c>
      <c r="F42" s="8">
        <v>0</v>
      </c>
      <c r="G42" s="8"/>
      <c r="H42" s="8"/>
      <c r="I42" s="8"/>
      <c r="J42" s="8"/>
      <c r="K42" s="8"/>
    </row>
    <row r="43" spans="1:11" ht="12.75">
      <c r="A43" s="5" t="s">
        <v>8</v>
      </c>
      <c r="B43" s="6">
        <f>SUM(B36:B42)</f>
        <v>43</v>
      </c>
      <c r="C43" s="6">
        <f>SUM(C36:C42)</f>
        <v>297</v>
      </c>
      <c r="D43" s="15">
        <f t="shared" si="0"/>
        <v>6.906976744186046</v>
      </c>
      <c r="E43" s="6" t="s">
        <v>290</v>
      </c>
      <c r="F43" s="6">
        <f>SUM(F36:F42)</f>
        <v>2</v>
      </c>
      <c r="G43" s="6"/>
      <c r="H43" s="6"/>
      <c r="I43" s="6"/>
      <c r="J43" s="6"/>
      <c r="K43" s="6"/>
    </row>
    <row r="44" spans="1:11" ht="12.75">
      <c r="A44" s="5" t="s">
        <v>85</v>
      </c>
      <c r="B44" s="6">
        <f>C19</f>
        <v>27</v>
      </c>
      <c r="C44" s="6">
        <f>C20</f>
        <v>68</v>
      </c>
      <c r="D44" s="15">
        <f t="shared" si="0"/>
        <v>2.5185185185185186</v>
      </c>
      <c r="E44" s="6">
        <v>14</v>
      </c>
      <c r="F44" s="6">
        <v>0</v>
      </c>
      <c r="G44" s="6"/>
      <c r="H44" s="6"/>
      <c r="I44" s="6"/>
      <c r="J44" s="6"/>
      <c r="K44" s="6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5" t="s">
        <v>45</v>
      </c>
      <c r="B46" s="6" t="s">
        <v>46</v>
      </c>
      <c r="C46" s="6" t="s">
        <v>41</v>
      </c>
      <c r="D46" s="6" t="s">
        <v>47</v>
      </c>
      <c r="E46" s="6" t="s">
        <v>48</v>
      </c>
      <c r="F46" s="6" t="s">
        <v>42</v>
      </c>
      <c r="G46" s="6" t="s">
        <v>49</v>
      </c>
      <c r="H46" s="6" t="s">
        <v>44</v>
      </c>
      <c r="I46" s="6" t="s">
        <v>43</v>
      </c>
      <c r="J46" s="6"/>
      <c r="K46" s="6"/>
    </row>
    <row r="47" spans="1:11" ht="12.75">
      <c r="A47" s="7" t="s">
        <v>129</v>
      </c>
      <c r="B47" s="8">
        <v>14</v>
      </c>
      <c r="C47" s="8">
        <v>24</v>
      </c>
      <c r="D47" s="8">
        <v>0</v>
      </c>
      <c r="E47" s="10">
        <f>SUM(B47)/(C47)</f>
        <v>0.5833333333333334</v>
      </c>
      <c r="F47" s="8">
        <v>190</v>
      </c>
      <c r="G47" s="16">
        <f>SUM(F47)/(C47)</f>
        <v>7.916666666666667</v>
      </c>
      <c r="H47" s="8">
        <v>2</v>
      </c>
      <c r="I47" s="1">
        <v>56</v>
      </c>
      <c r="J47" s="8"/>
      <c r="K47" s="8"/>
    </row>
    <row r="48" spans="1:11" ht="12.75">
      <c r="A48" s="7" t="s">
        <v>164</v>
      </c>
      <c r="B48" s="8">
        <v>0</v>
      </c>
      <c r="C48" s="8">
        <v>1</v>
      </c>
      <c r="D48" s="8">
        <v>1</v>
      </c>
      <c r="E48" s="10">
        <f>SUM(B48)/(C48)</f>
        <v>0</v>
      </c>
      <c r="F48" s="8">
        <v>0</v>
      </c>
      <c r="G48" s="16">
        <f>SUM(F48)/(C48)</f>
        <v>0</v>
      </c>
      <c r="H48" s="8">
        <v>0</v>
      </c>
      <c r="I48" s="1" t="s">
        <v>103</v>
      </c>
      <c r="J48" s="8"/>
      <c r="K48" s="8"/>
    </row>
    <row r="49" spans="1:11" ht="12.75">
      <c r="A49" s="5" t="s">
        <v>8</v>
      </c>
      <c r="B49" s="6">
        <f>SUM(B47:B48)</f>
        <v>14</v>
      </c>
      <c r="C49" s="6">
        <f>SUM(C47:C48)</f>
        <v>25</v>
      </c>
      <c r="D49" s="6">
        <f>SUM(D47:D48)</f>
        <v>1</v>
      </c>
      <c r="E49" s="17">
        <f>SUM(B49)/(C49)</f>
        <v>0.56</v>
      </c>
      <c r="F49" s="6">
        <f>SUM(F47:F48)</f>
        <v>190</v>
      </c>
      <c r="G49" s="18">
        <f>SUM(F49)/(C49)</f>
        <v>7.6</v>
      </c>
      <c r="H49" s="6">
        <f>SUM(H47:H48)</f>
        <v>2</v>
      </c>
      <c r="I49" s="6">
        <v>56</v>
      </c>
      <c r="J49" s="6"/>
      <c r="K49" s="6"/>
    </row>
    <row r="50" spans="1:11" ht="12.75">
      <c r="A50" s="5" t="s">
        <v>85</v>
      </c>
      <c r="B50" s="6">
        <f>C23</f>
        <v>8</v>
      </c>
      <c r="C50" s="6">
        <f>C24</f>
        <v>22</v>
      </c>
      <c r="D50" s="6">
        <f>C25</f>
        <v>1</v>
      </c>
      <c r="E50" s="17">
        <f>SUM(B50)/(C50)</f>
        <v>0.36363636363636365</v>
      </c>
      <c r="F50" s="6">
        <f>C21</f>
        <v>217</v>
      </c>
      <c r="G50" s="18">
        <f>SUM(F50)/(C50)</f>
        <v>9.863636363636363</v>
      </c>
      <c r="H50" s="6">
        <v>1</v>
      </c>
      <c r="I50" s="6" t="s">
        <v>217</v>
      </c>
      <c r="J50" s="6"/>
      <c r="K50" s="6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50</v>
      </c>
      <c r="B52" s="6" t="s">
        <v>51</v>
      </c>
      <c r="C52" s="6" t="s">
        <v>42</v>
      </c>
      <c r="D52" s="6" t="s">
        <v>9</v>
      </c>
      <c r="E52" s="6" t="s">
        <v>43</v>
      </c>
      <c r="F52" s="6" t="s">
        <v>44</v>
      </c>
      <c r="G52" s="6"/>
      <c r="H52" s="6"/>
      <c r="I52" s="6"/>
      <c r="J52" s="6"/>
      <c r="K52" s="6"/>
    </row>
    <row r="53" spans="1:11" ht="12.75">
      <c r="A53" s="7" t="s">
        <v>136</v>
      </c>
      <c r="B53" s="8">
        <v>6</v>
      </c>
      <c r="C53" s="8">
        <v>61</v>
      </c>
      <c r="D53" s="9">
        <f aca="true" t="shared" si="1" ref="D53:D59">SUM(C53)/(B53)</f>
        <v>10.166666666666666</v>
      </c>
      <c r="E53" s="1">
        <v>19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133</v>
      </c>
      <c r="B54" s="8">
        <v>4</v>
      </c>
      <c r="C54" s="8">
        <v>100</v>
      </c>
      <c r="D54" s="9">
        <f t="shared" si="1"/>
        <v>25</v>
      </c>
      <c r="E54" s="1">
        <v>56</v>
      </c>
      <c r="F54" s="8">
        <v>1</v>
      </c>
      <c r="G54" s="8"/>
      <c r="H54" s="8"/>
      <c r="I54" s="8"/>
      <c r="J54" s="8"/>
      <c r="K54" s="8"/>
    </row>
    <row r="55" spans="1:11" ht="12.75">
      <c r="A55" s="7" t="s">
        <v>135</v>
      </c>
      <c r="B55" s="8">
        <v>2</v>
      </c>
      <c r="C55" s="8">
        <v>13</v>
      </c>
      <c r="D55" s="9">
        <f t="shared" si="1"/>
        <v>6.5</v>
      </c>
      <c r="E55" s="1">
        <v>7</v>
      </c>
      <c r="F55" s="8">
        <v>1</v>
      </c>
      <c r="G55" s="8"/>
      <c r="H55" s="8"/>
      <c r="I55" s="8"/>
      <c r="J55" s="8"/>
      <c r="K55" s="8"/>
    </row>
    <row r="56" spans="1:11" ht="12.75">
      <c r="A56" s="7" t="s">
        <v>134</v>
      </c>
      <c r="B56" s="8">
        <v>1</v>
      </c>
      <c r="C56" s="8">
        <v>9</v>
      </c>
      <c r="D56" s="9">
        <f>SUM(C56)/(B56)</f>
        <v>9</v>
      </c>
      <c r="E56" s="1">
        <v>9</v>
      </c>
      <c r="F56" s="8">
        <v>0</v>
      </c>
      <c r="G56" s="8"/>
      <c r="H56" s="8"/>
      <c r="I56" s="8"/>
      <c r="J56" s="8"/>
      <c r="K56" s="8"/>
    </row>
    <row r="57" spans="1:11" ht="12.75">
      <c r="A57" s="7" t="s">
        <v>164</v>
      </c>
      <c r="B57" s="8">
        <v>1</v>
      </c>
      <c r="C57" s="8">
        <v>7</v>
      </c>
      <c r="D57" s="9">
        <f>SUM(C57)/(B57)</f>
        <v>7</v>
      </c>
      <c r="E57" s="1">
        <v>7</v>
      </c>
      <c r="F57" s="8">
        <v>0</v>
      </c>
      <c r="G57" s="8"/>
      <c r="H57" s="8"/>
      <c r="I57" s="8"/>
      <c r="J57" s="8"/>
      <c r="K57" s="8"/>
    </row>
    <row r="58" spans="1:11" ht="12.75">
      <c r="A58" s="5" t="s">
        <v>8</v>
      </c>
      <c r="B58" s="6">
        <f>SUM(B53:B57)</f>
        <v>14</v>
      </c>
      <c r="C58" s="6">
        <f>SUM(C53:C57)</f>
        <v>190</v>
      </c>
      <c r="D58" s="15">
        <f t="shared" si="1"/>
        <v>13.571428571428571</v>
      </c>
      <c r="E58" s="6">
        <v>56</v>
      </c>
      <c r="F58" s="6">
        <f>SUM(F53:F57)</f>
        <v>2</v>
      </c>
      <c r="G58" s="6"/>
      <c r="H58" s="6"/>
      <c r="I58" s="6"/>
      <c r="J58" s="6"/>
      <c r="K58" s="14"/>
    </row>
    <row r="59" spans="1:11" ht="12.75">
      <c r="A59" s="5" t="s">
        <v>85</v>
      </c>
      <c r="B59" s="6">
        <f>C23</f>
        <v>8</v>
      </c>
      <c r="C59" s="6">
        <f>C21</f>
        <v>217</v>
      </c>
      <c r="D59" s="15">
        <f t="shared" si="1"/>
        <v>27.125</v>
      </c>
      <c r="E59" s="6" t="s">
        <v>217</v>
      </c>
      <c r="F59" s="6">
        <v>1</v>
      </c>
      <c r="G59" s="6"/>
      <c r="H59" s="6"/>
      <c r="I59" s="6"/>
      <c r="J59" s="6"/>
      <c r="K59" s="14"/>
    </row>
    <row r="60" spans="1:11" ht="12.75">
      <c r="A60" s="5"/>
      <c r="B60" s="6"/>
      <c r="C60" s="6"/>
      <c r="D60" s="15"/>
      <c r="E60" s="6"/>
      <c r="F60" s="6"/>
      <c r="G60" s="6"/>
      <c r="H60" s="6"/>
      <c r="I60" s="6"/>
      <c r="J60" s="6"/>
      <c r="K60" s="14"/>
    </row>
    <row r="61" spans="1:11" ht="12.75">
      <c r="A61" s="5"/>
      <c r="B61" s="6" t="s">
        <v>44</v>
      </c>
      <c r="C61" s="6" t="s">
        <v>44</v>
      </c>
      <c r="D61" s="6" t="s">
        <v>44</v>
      </c>
      <c r="E61" s="6"/>
      <c r="F61" s="6"/>
      <c r="G61" s="6"/>
      <c r="H61" s="6"/>
      <c r="I61" s="6"/>
      <c r="J61" s="6"/>
      <c r="K61" s="14"/>
    </row>
    <row r="62" spans="1:11" ht="12.75">
      <c r="A62" s="5" t="s">
        <v>52</v>
      </c>
      <c r="B62" s="6" t="s">
        <v>53</v>
      </c>
      <c r="C62" s="6" t="s">
        <v>51</v>
      </c>
      <c r="D62" s="6" t="s">
        <v>105</v>
      </c>
      <c r="E62" s="6" t="s">
        <v>55</v>
      </c>
      <c r="F62" s="6" t="s">
        <v>56</v>
      </c>
      <c r="G62" s="6" t="s">
        <v>57</v>
      </c>
      <c r="H62" s="6" t="s">
        <v>58</v>
      </c>
      <c r="I62" s="6" t="s">
        <v>59</v>
      </c>
      <c r="J62" s="6"/>
      <c r="K62" s="14"/>
    </row>
    <row r="63" spans="1:11" ht="12.75">
      <c r="A63" s="7" t="s">
        <v>129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aca="true" t="shared" si="2" ref="I63:I69">SUM(B63*6)+(C63*6)+(D63*6)+(E63)+(F63*2)+(G63*3)+(H63*2)</f>
        <v>6</v>
      </c>
      <c r="J63" s="8"/>
      <c r="K63" s="8"/>
    </row>
    <row r="64" spans="1:11" ht="12.75">
      <c r="A64" s="7" t="s">
        <v>127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6</v>
      </c>
      <c r="J64" s="8"/>
      <c r="K64" s="8"/>
    </row>
    <row r="65" spans="1:11" ht="12.75">
      <c r="A65" s="7" t="s">
        <v>135</v>
      </c>
      <c r="B65" s="8">
        <v>0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6</v>
      </c>
      <c r="J65" s="8"/>
      <c r="K65" s="8"/>
    </row>
    <row r="66" spans="1:11" ht="12.75">
      <c r="A66" s="7" t="s">
        <v>133</v>
      </c>
      <c r="B66" s="8">
        <v>0</v>
      </c>
      <c r="C66" s="8">
        <v>1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f t="shared" si="2"/>
        <v>6</v>
      </c>
      <c r="J66" s="8"/>
      <c r="K66" s="8"/>
    </row>
    <row r="67" spans="1:11" ht="12.75">
      <c r="A67" s="7" t="s">
        <v>163</v>
      </c>
      <c r="B67" s="8">
        <v>0</v>
      </c>
      <c r="C67" s="8">
        <v>0</v>
      </c>
      <c r="D67" s="8">
        <v>0</v>
      </c>
      <c r="E67" s="8">
        <v>2</v>
      </c>
      <c r="F67" s="8">
        <v>0</v>
      </c>
      <c r="G67" s="8">
        <v>0</v>
      </c>
      <c r="H67" s="8">
        <v>0</v>
      </c>
      <c r="I67" s="8">
        <f t="shared" si="2"/>
        <v>2</v>
      </c>
      <c r="J67" s="8"/>
      <c r="K67" s="8"/>
    </row>
    <row r="68" spans="1:11" ht="12.75">
      <c r="A68" s="5" t="s">
        <v>8</v>
      </c>
      <c r="B68" s="6">
        <f aca="true" t="shared" si="3" ref="B68:H68">SUM(B63:B67)</f>
        <v>2</v>
      </c>
      <c r="C68" s="6">
        <f t="shared" si="3"/>
        <v>2</v>
      </c>
      <c r="D68" s="6">
        <f t="shared" si="3"/>
        <v>0</v>
      </c>
      <c r="E68" s="6">
        <f t="shared" si="3"/>
        <v>2</v>
      </c>
      <c r="F68" s="6">
        <f t="shared" si="3"/>
        <v>0</v>
      </c>
      <c r="G68" s="6">
        <f t="shared" si="3"/>
        <v>0</v>
      </c>
      <c r="H68" s="6">
        <f t="shared" si="3"/>
        <v>0</v>
      </c>
      <c r="I68" s="6">
        <f t="shared" si="2"/>
        <v>26</v>
      </c>
      <c r="J68" s="6"/>
      <c r="K68" s="14"/>
    </row>
    <row r="69" spans="1:11" ht="12.75">
      <c r="A69" s="5" t="s">
        <v>85</v>
      </c>
      <c r="B69" s="6">
        <f>F44</f>
        <v>0</v>
      </c>
      <c r="C69" s="6">
        <f>H50</f>
        <v>1</v>
      </c>
      <c r="D69" s="6">
        <f>SUM(F79)+(F84)+(F89)</f>
        <v>1</v>
      </c>
      <c r="E69" s="6">
        <f>B74</f>
        <v>2</v>
      </c>
      <c r="F69" s="6">
        <v>0</v>
      </c>
      <c r="G69" s="6">
        <f>E74</f>
        <v>0</v>
      </c>
      <c r="H69" s="6">
        <v>0</v>
      </c>
      <c r="I69" s="6">
        <f t="shared" si="2"/>
        <v>14</v>
      </c>
      <c r="J69" s="6"/>
      <c r="K69" s="14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14"/>
    </row>
    <row r="71" spans="1:11" ht="12.75">
      <c r="A71" s="5" t="s">
        <v>60</v>
      </c>
      <c r="B71" s="6" t="s">
        <v>61</v>
      </c>
      <c r="C71" s="6" t="s">
        <v>62</v>
      </c>
      <c r="D71" s="6" t="s">
        <v>48</v>
      </c>
      <c r="E71" s="6" t="s">
        <v>93</v>
      </c>
      <c r="F71" s="6" t="s">
        <v>63</v>
      </c>
      <c r="G71" s="6" t="s">
        <v>48</v>
      </c>
      <c r="H71" s="6" t="s">
        <v>43</v>
      </c>
      <c r="I71" s="6" t="s">
        <v>59</v>
      </c>
      <c r="J71" s="19" t="s">
        <v>76</v>
      </c>
      <c r="K71" s="14"/>
    </row>
    <row r="72" spans="1:11" ht="12.75">
      <c r="A72" s="7" t="s">
        <v>163</v>
      </c>
      <c r="B72" s="8">
        <v>2</v>
      </c>
      <c r="C72" s="8">
        <v>4</v>
      </c>
      <c r="D72" s="10">
        <f>SUM(B72/C72)</f>
        <v>0.5</v>
      </c>
      <c r="E72" s="20">
        <v>0</v>
      </c>
      <c r="F72" s="20">
        <v>0</v>
      </c>
      <c r="G72" s="17">
        <v>0</v>
      </c>
      <c r="H72" s="1" t="s">
        <v>103</v>
      </c>
      <c r="I72" s="8">
        <f>SUM(B72)+(E72*3)</f>
        <v>2</v>
      </c>
      <c r="J72" s="23"/>
      <c r="K72" s="8"/>
    </row>
    <row r="73" spans="1:11" ht="12.75">
      <c r="A73" s="5" t="s">
        <v>8</v>
      </c>
      <c r="B73" s="6">
        <f>SUM(B72:B72)</f>
        <v>2</v>
      </c>
      <c r="C73" s="6">
        <f>SUM(C72:C72)</f>
        <v>4</v>
      </c>
      <c r="D73" s="17">
        <f>SUM(B73/C73)</f>
        <v>0.5</v>
      </c>
      <c r="E73" s="6">
        <f>SUM(E72:E72)</f>
        <v>0</v>
      </c>
      <c r="F73" s="6">
        <f>SUM(F72:F72)</f>
        <v>0</v>
      </c>
      <c r="G73" s="17">
        <v>0</v>
      </c>
      <c r="H73" s="6" t="s">
        <v>103</v>
      </c>
      <c r="I73" s="6">
        <f>SUM(B73)+(E73*3)</f>
        <v>2</v>
      </c>
      <c r="J73" s="19"/>
      <c r="K73" s="6"/>
    </row>
    <row r="74" spans="1:11" ht="12.75">
      <c r="A74" s="5" t="s">
        <v>85</v>
      </c>
      <c r="B74" s="6">
        <v>2</v>
      </c>
      <c r="C74" s="6">
        <v>2</v>
      </c>
      <c r="D74" s="17">
        <f>SUM(B74/C74)</f>
        <v>1</v>
      </c>
      <c r="E74" s="24">
        <v>0</v>
      </c>
      <c r="F74" s="24">
        <v>1</v>
      </c>
      <c r="G74" s="17">
        <v>0</v>
      </c>
      <c r="H74" s="6" t="s">
        <v>103</v>
      </c>
      <c r="I74" s="6">
        <f>SUM(B74)+(E74*3)</f>
        <v>2</v>
      </c>
      <c r="J74" s="19" t="s">
        <v>291</v>
      </c>
      <c r="K74" s="6"/>
    </row>
    <row r="75" spans="1:11" ht="12.7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5" t="s">
        <v>77</v>
      </c>
      <c r="B76" s="6" t="s">
        <v>78</v>
      </c>
      <c r="C76" s="6" t="s">
        <v>42</v>
      </c>
      <c r="D76" s="6" t="s">
        <v>9</v>
      </c>
      <c r="E76" s="6" t="s">
        <v>43</v>
      </c>
      <c r="F76" s="6" t="s">
        <v>44</v>
      </c>
      <c r="G76" s="6"/>
      <c r="H76" s="6"/>
      <c r="I76" s="6"/>
      <c r="J76" s="6"/>
      <c r="K76" s="6"/>
    </row>
    <row r="77" spans="1:11" ht="12.75">
      <c r="A77" s="7" t="s">
        <v>136</v>
      </c>
      <c r="B77" s="8">
        <v>3</v>
      </c>
      <c r="C77" s="8">
        <v>109</v>
      </c>
      <c r="D77" s="9">
        <f>SUM(C77)/(B77)</f>
        <v>36.333333333333336</v>
      </c>
      <c r="E77" s="1">
        <v>57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SUM(B77:B77)</f>
        <v>3</v>
      </c>
      <c r="C78" s="6">
        <f>SUM(C77:C77)</f>
        <v>109</v>
      </c>
      <c r="D78" s="15">
        <f>SUM(C78)/(B78)</f>
        <v>36.333333333333336</v>
      </c>
      <c r="E78" s="6">
        <v>57</v>
      </c>
      <c r="F78" s="6">
        <f>SUM(F77:F77)</f>
        <v>0</v>
      </c>
      <c r="G78" s="6"/>
      <c r="H78" s="6"/>
      <c r="I78" s="6"/>
      <c r="J78" s="6"/>
      <c r="K78" s="14"/>
    </row>
    <row r="79" spans="1:11" ht="12.75">
      <c r="A79" s="5" t="s">
        <v>85</v>
      </c>
      <c r="B79" s="6">
        <v>4</v>
      </c>
      <c r="C79" s="6">
        <v>125</v>
      </c>
      <c r="D79" s="15">
        <f>SUM(C79)/(B79)</f>
        <v>31.25</v>
      </c>
      <c r="E79" s="6" t="s">
        <v>285</v>
      </c>
      <c r="F79" s="6">
        <v>1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66</v>
      </c>
      <c r="B81" s="6" t="s">
        <v>79</v>
      </c>
      <c r="C81" s="6" t="s">
        <v>42</v>
      </c>
      <c r="D81" s="6" t="s">
        <v>9</v>
      </c>
      <c r="E81" s="6" t="s">
        <v>43</v>
      </c>
      <c r="F81" s="6" t="s">
        <v>44</v>
      </c>
      <c r="G81" s="12"/>
      <c r="H81" s="12"/>
      <c r="I81" s="12"/>
      <c r="J81" s="12"/>
      <c r="K81" s="14"/>
    </row>
    <row r="82" spans="1:11" ht="12.75">
      <c r="A82" s="7" t="s">
        <v>129</v>
      </c>
      <c r="B82" s="8">
        <v>1</v>
      </c>
      <c r="C82" s="8">
        <v>-3</v>
      </c>
      <c r="D82" s="9">
        <f>SUM(C82)/(B82)</f>
        <v>-3</v>
      </c>
      <c r="E82" s="1">
        <v>-3</v>
      </c>
      <c r="F82" s="8">
        <v>0</v>
      </c>
      <c r="G82" s="12"/>
      <c r="H82" s="12"/>
      <c r="I82" s="12"/>
      <c r="J82" s="12"/>
      <c r="K82" s="14"/>
    </row>
    <row r="83" spans="1:11" ht="12.75">
      <c r="A83" s="5" t="s">
        <v>8</v>
      </c>
      <c r="B83" s="6">
        <f>SUM(B82:B82)</f>
        <v>1</v>
      </c>
      <c r="C83" s="6">
        <f>SUM(C82:C82)</f>
        <v>-3</v>
      </c>
      <c r="D83" s="15">
        <f>SUM(C83)/(B83)</f>
        <v>-3</v>
      </c>
      <c r="E83" s="6">
        <v>-3</v>
      </c>
      <c r="F83" s="6">
        <f>SUM(F82:F82)</f>
        <v>0</v>
      </c>
      <c r="G83" s="5"/>
      <c r="H83" s="5"/>
      <c r="I83" s="5"/>
      <c r="J83" s="5"/>
      <c r="K83" s="6"/>
    </row>
    <row r="84" spans="1:11" ht="12.75">
      <c r="A84" s="5" t="s">
        <v>85</v>
      </c>
      <c r="B84" s="6">
        <v>1</v>
      </c>
      <c r="C84" s="6">
        <v>1</v>
      </c>
      <c r="D84" s="15">
        <f>SUM(C84)/(B84)</f>
        <v>1</v>
      </c>
      <c r="E84" s="6">
        <v>1</v>
      </c>
      <c r="F84" s="6">
        <v>0</v>
      </c>
      <c r="G84" s="5"/>
      <c r="H84" s="5"/>
      <c r="I84" s="5"/>
      <c r="J84" s="5"/>
      <c r="K84" s="6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</row>
    <row r="86" spans="1:11" ht="12.75">
      <c r="A86" s="5" t="s">
        <v>67</v>
      </c>
      <c r="B86" s="6" t="s">
        <v>80</v>
      </c>
      <c r="C86" s="6" t="s">
        <v>42</v>
      </c>
      <c r="D86" s="6" t="s">
        <v>9</v>
      </c>
      <c r="E86" s="6" t="s">
        <v>43</v>
      </c>
      <c r="F86" s="6" t="s">
        <v>44</v>
      </c>
      <c r="G86" s="12"/>
      <c r="H86" s="12"/>
      <c r="I86" s="12"/>
      <c r="J86" s="12"/>
      <c r="K86" s="14"/>
    </row>
    <row r="87" spans="1:11" ht="12.75">
      <c r="A87" s="7" t="s">
        <v>167</v>
      </c>
      <c r="B87" s="8">
        <v>1</v>
      </c>
      <c r="C87" s="8">
        <v>0</v>
      </c>
      <c r="D87" s="9">
        <f>SUM(C87)/(B87)</f>
        <v>0</v>
      </c>
      <c r="E87" s="1">
        <v>0</v>
      </c>
      <c r="F87" s="8">
        <v>0</v>
      </c>
      <c r="G87" s="12"/>
      <c r="H87" s="12"/>
      <c r="I87" s="12"/>
      <c r="J87" s="12"/>
      <c r="K87" s="14"/>
    </row>
    <row r="88" spans="1:11" ht="12.75">
      <c r="A88" s="5" t="s">
        <v>8</v>
      </c>
      <c r="B88" s="6">
        <f>SUM(B87:B87)</f>
        <v>1</v>
      </c>
      <c r="C88" s="6">
        <f>SUM(C87:C87)</f>
        <v>0</v>
      </c>
      <c r="D88" s="15">
        <f>SUM(C88)/(B88)</f>
        <v>0</v>
      </c>
      <c r="E88" s="6">
        <v>0</v>
      </c>
      <c r="F88" s="6">
        <f>SUM(F87:F87)</f>
        <v>0</v>
      </c>
      <c r="G88" s="12"/>
      <c r="H88" s="12"/>
      <c r="I88" s="12"/>
      <c r="J88" s="12"/>
      <c r="K88" s="14"/>
    </row>
    <row r="89" spans="1:11" ht="12.75">
      <c r="A89" s="5" t="s">
        <v>85</v>
      </c>
      <c r="B89" s="6">
        <v>1</v>
      </c>
      <c r="C89" s="6">
        <v>0</v>
      </c>
      <c r="D89" s="15">
        <f>SUM(C89)/(B89)</f>
        <v>0</v>
      </c>
      <c r="E89" s="6">
        <v>0</v>
      </c>
      <c r="F89" s="6">
        <v>0</v>
      </c>
      <c r="G89" s="7"/>
      <c r="H89" s="7"/>
      <c r="I89" s="7"/>
      <c r="J89" s="7"/>
      <c r="K89" s="8"/>
    </row>
    <row r="90" spans="1:1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4"/>
    </row>
    <row r="91" spans="1:11" ht="12.75">
      <c r="A91" s="5" t="s">
        <v>68</v>
      </c>
      <c r="B91" s="6" t="s">
        <v>81</v>
      </c>
      <c r="C91" s="6" t="s">
        <v>42</v>
      </c>
      <c r="D91" s="6" t="s">
        <v>9</v>
      </c>
      <c r="E91" s="6" t="s">
        <v>43</v>
      </c>
      <c r="F91" s="6"/>
      <c r="G91" s="12"/>
      <c r="H91" s="12"/>
      <c r="I91" s="12"/>
      <c r="J91" s="12"/>
      <c r="K91" s="14"/>
    </row>
    <row r="92" spans="1:11" ht="12.75">
      <c r="A92" s="7" t="s">
        <v>137</v>
      </c>
      <c r="B92" s="8">
        <v>4</v>
      </c>
      <c r="C92" s="8">
        <v>159</v>
      </c>
      <c r="D92" s="9">
        <f>SUM(C92)/(B92)</f>
        <v>39.75</v>
      </c>
      <c r="E92" s="1">
        <v>44</v>
      </c>
      <c r="F92" s="8"/>
      <c r="G92" s="7"/>
      <c r="H92" s="7"/>
      <c r="I92" s="7"/>
      <c r="J92" s="7"/>
      <c r="K92" s="8"/>
    </row>
    <row r="93" spans="1:11" ht="12.75">
      <c r="A93" s="5" t="s">
        <v>8</v>
      </c>
      <c r="B93" s="6">
        <f>SUM(B92:B92)</f>
        <v>4</v>
      </c>
      <c r="C93" s="6">
        <f>SUM(C92:C92)</f>
        <v>159</v>
      </c>
      <c r="D93" s="15">
        <f>SUM(C93)/(B93)</f>
        <v>39.75</v>
      </c>
      <c r="E93" s="6">
        <v>44</v>
      </c>
      <c r="F93" s="6"/>
      <c r="G93" s="5"/>
      <c r="H93" s="5"/>
      <c r="I93" s="5"/>
      <c r="J93" s="5"/>
      <c r="K93" s="6"/>
    </row>
    <row r="94" spans="1:11" ht="12.75">
      <c r="A94" s="5" t="s">
        <v>85</v>
      </c>
      <c r="B94" s="6">
        <f>C26</f>
        <v>3</v>
      </c>
      <c r="C94" s="6">
        <f>C27</f>
        <v>127</v>
      </c>
      <c r="D94" s="15">
        <f>SUM(C94)/(B94)</f>
        <v>42.333333333333336</v>
      </c>
      <c r="E94" s="6">
        <v>46</v>
      </c>
      <c r="F94" s="6"/>
      <c r="G94" s="5"/>
      <c r="H94" s="5"/>
      <c r="I94" s="5"/>
      <c r="J94" s="5"/>
      <c r="K94" s="6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11" ht="12.75">
      <c r="A96" s="5" t="s">
        <v>84</v>
      </c>
      <c r="B96" s="5"/>
      <c r="C96" s="5"/>
      <c r="D96" s="5"/>
      <c r="E96" s="5"/>
      <c r="F96" s="5"/>
      <c r="G96" s="5"/>
      <c r="H96" s="5"/>
      <c r="I96" s="5"/>
      <c r="J96" s="5"/>
      <c r="K96" s="6"/>
    </row>
    <row r="97" spans="1:11" s="7" customFormat="1" ht="12.75">
      <c r="A97" s="7" t="s">
        <v>292</v>
      </c>
      <c r="K97" s="8"/>
    </row>
    <row r="98" spans="1:11" s="7" customFormat="1" ht="12.75">
      <c r="A98" s="7" t="s">
        <v>293</v>
      </c>
      <c r="K98" s="8"/>
    </row>
    <row r="99" spans="1:11" s="7" customFormat="1" ht="12.75">
      <c r="A99" s="7" t="s">
        <v>294</v>
      </c>
      <c r="K99" s="8"/>
    </row>
    <row r="100" spans="1:11" s="7" customFormat="1" ht="12.75">
      <c r="A100" s="7" t="s">
        <v>295</v>
      </c>
      <c r="K100" s="8"/>
    </row>
    <row r="101" spans="1:11" s="7" customFormat="1" ht="12.75">
      <c r="A101" s="7" t="s">
        <v>296</v>
      </c>
      <c r="K101" s="8"/>
    </row>
    <row r="102" spans="1:11" s="7" customFormat="1" ht="12.75">
      <c r="A102" s="7" t="s">
        <v>297</v>
      </c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29" t="s">
        <v>69</v>
      </c>
      <c r="B104" s="30" t="s">
        <v>70</v>
      </c>
      <c r="C104" s="30" t="s">
        <v>99</v>
      </c>
      <c r="D104" s="30" t="s">
        <v>71</v>
      </c>
      <c r="E104" s="30" t="s">
        <v>73</v>
      </c>
      <c r="F104" s="30" t="s">
        <v>72</v>
      </c>
      <c r="G104" s="30" t="s">
        <v>107</v>
      </c>
      <c r="H104" s="30" t="s">
        <v>74</v>
      </c>
      <c r="I104" s="30" t="s">
        <v>75</v>
      </c>
      <c r="J104" s="30" t="s">
        <v>89</v>
      </c>
      <c r="K104" s="51"/>
    </row>
    <row r="105" spans="1:11" s="7" customFormat="1" ht="12.75">
      <c r="A105" s="61" t="s">
        <v>161</v>
      </c>
      <c r="B105" s="62">
        <v>2</v>
      </c>
      <c r="C105" s="62">
        <v>4</v>
      </c>
      <c r="D105" s="62">
        <f aca="true" t="shared" si="4" ref="D105:D121">SUM(B105:C105)</f>
        <v>6</v>
      </c>
      <c r="E105" s="62">
        <v>1</v>
      </c>
      <c r="F105" s="62"/>
      <c r="G105" s="62">
        <v>1</v>
      </c>
      <c r="H105" s="62"/>
      <c r="I105" s="62">
        <v>1</v>
      </c>
      <c r="J105" s="8"/>
      <c r="K105" s="8"/>
    </row>
    <row r="106" spans="1:11" s="7" customFormat="1" ht="12.75">
      <c r="A106" s="61" t="s">
        <v>207</v>
      </c>
      <c r="B106" s="62">
        <v>2</v>
      </c>
      <c r="C106" s="62">
        <v>4</v>
      </c>
      <c r="D106" s="62">
        <f t="shared" si="4"/>
        <v>6</v>
      </c>
      <c r="E106" s="62">
        <v>1</v>
      </c>
      <c r="F106" s="62"/>
      <c r="G106" s="62">
        <v>1</v>
      </c>
      <c r="H106" s="62"/>
      <c r="I106" s="62"/>
      <c r="J106" s="8"/>
      <c r="K106" s="8"/>
    </row>
    <row r="107" spans="1:11" s="7" customFormat="1" ht="12.75">
      <c r="A107" s="61" t="s">
        <v>128</v>
      </c>
      <c r="B107" s="62">
        <v>4</v>
      </c>
      <c r="C107" s="62">
        <v>1</v>
      </c>
      <c r="D107" s="62">
        <f t="shared" si="4"/>
        <v>5</v>
      </c>
      <c r="E107" s="62">
        <v>1</v>
      </c>
      <c r="F107" s="62"/>
      <c r="G107" s="62"/>
      <c r="H107" s="62"/>
      <c r="I107" s="62"/>
      <c r="J107" s="8"/>
      <c r="K107" s="8"/>
    </row>
    <row r="108" spans="1:11" s="7" customFormat="1" ht="12.75">
      <c r="A108" s="61" t="s">
        <v>179</v>
      </c>
      <c r="B108" s="62">
        <v>3</v>
      </c>
      <c r="C108" s="62">
        <v>2</v>
      </c>
      <c r="D108" s="62">
        <f t="shared" si="4"/>
        <v>5</v>
      </c>
      <c r="E108" s="62">
        <v>1</v>
      </c>
      <c r="F108" s="62">
        <v>2</v>
      </c>
      <c r="G108" s="62"/>
      <c r="H108" s="62"/>
      <c r="I108" s="62"/>
      <c r="J108" s="8"/>
      <c r="K108" s="8"/>
    </row>
    <row r="109" spans="1:11" s="7" customFormat="1" ht="12.75">
      <c r="A109" s="61" t="s">
        <v>167</v>
      </c>
      <c r="B109" s="62">
        <v>2</v>
      </c>
      <c r="C109" s="62">
        <v>3</v>
      </c>
      <c r="D109" s="62">
        <f t="shared" si="4"/>
        <v>5</v>
      </c>
      <c r="E109" s="62"/>
      <c r="F109" s="62"/>
      <c r="G109" s="62"/>
      <c r="H109" s="62"/>
      <c r="I109" s="62"/>
      <c r="J109" s="8"/>
      <c r="K109" s="8"/>
    </row>
    <row r="110" spans="1:11" s="7" customFormat="1" ht="12.75">
      <c r="A110" s="61" t="s">
        <v>162</v>
      </c>
      <c r="B110" s="62">
        <v>2</v>
      </c>
      <c r="C110" s="62">
        <v>2</v>
      </c>
      <c r="D110" s="62">
        <f t="shared" si="4"/>
        <v>4</v>
      </c>
      <c r="E110" s="62">
        <v>1</v>
      </c>
      <c r="F110" s="62">
        <v>1</v>
      </c>
      <c r="G110" s="62"/>
      <c r="H110" s="62"/>
      <c r="I110" s="62"/>
      <c r="J110" s="8"/>
      <c r="K110" s="8"/>
    </row>
    <row r="111" spans="1:11" s="7" customFormat="1" ht="12.75">
      <c r="A111" s="61" t="s">
        <v>160</v>
      </c>
      <c r="B111" s="62">
        <v>1</v>
      </c>
      <c r="C111" s="62">
        <v>3</v>
      </c>
      <c r="D111" s="62">
        <f t="shared" si="4"/>
        <v>4</v>
      </c>
      <c r="E111" s="62">
        <v>1</v>
      </c>
      <c r="F111" s="62"/>
      <c r="G111" s="62"/>
      <c r="H111" s="62"/>
      <c r="I111" s="62"/>
      <c r="J111" s="8"/>
      <c r="K111" s="8"/>
    </row>
    <row r="112" spans="1:11" s="7" customFormat="1" ht="12.75">
      <c r="A112" s="61" t="s">
        <v>164</v>
      </c>
      <c r="B112" s="62">
        <v>2</v>
      </c>
      <c r="C112" s="62">
        <v>1</v>
      </c>
      <c r="D112" s="62">
        <f t="shared" si="4"/>
        <v>3</v>
      </c>
      <c r="E112" s="62"/>
      <c r="F112" s="62"/>
      <c r="G112" s="62"/>
      <c r="H112" s="62">
        <v>1</v>
      </c>
      <c r="I112" s="62"/>
      <c r="J112" s="8"/>
      <c r="K112" s="8"/>
    </row>
    <row r="113" spans="1:11" s="7" customFormat="1" ht="12.75">
      <c r="A113" s="61" t="s">
        <v>171</v>
      </c>
      <c r="B113" s="62">
        <v>2</v>
      </c>
      <c r="C113" s="62">
        <v>1</v>
      </c>
      <c r="D113" s="62">
        <f t="shared" si="4"/>
        <v>3</v>
      </c>
      <c r="E113" s="62"/>
      <c r="F113" s="62"/>
      <c r="G113" s="62"/>
      <c r="H113" s="62"/>
      <c r="I113" s="62"/>
      <c r="J113" s="8"/>
      <c r="K113" s="8"/>
    </row>
    <row r="114" spans="1:11" s="7" customFormat="1" ht="12.75">
      <c r="A114" s="61" t="s">
        <v>169</v>
      </c>
      <c r="B114" s="62">
        <v>1</v>
      </c>
      <c r="C114" s="62">
        <v>2</v>
      </c>
      <c r="D114" s="62">
        <f t="shared" si="4"/>
        <v>3</v>
      </c>
      <c r="E114" s="62">
        <v>1</v>
      </c>
      <c r="F114" s="62"/>
      <c r="G114" s="62"/>
      <c r="H114" s="62"/>
      <c r="I114" s="62"/>
      <c r="J114" s="8"/>
      <c r="K114" s="8"/>
    </row>
    <row r="115" spans="1:11" s="7" customFormat="1" ht="12.75">
      <c r="A115" s="61" t="s">
        <v>130</v>
      </c>
      <c r="B115" s="62">
        <v>1</v>
      </c>
      <c r="C115" s="62">
        <v>1</v>
      </c>
      <c r="D115" s="62">
        <f t="shared" si="4"/>
        <v>2</v>
      </c>
      <c r="E115" s="62"/>
      <c r="F115" s="62"/>
      <c r="G115" s="62"/>
      <c r="H115" s="62"/>
      <c r="I115" s="62"/>
      <c r="J115" s="8"/>
      <c r="K115" s="8"/>
    </row>
    <row r="116" spans="1:11" s="7" customFormat="1" ht="12.75">
      <c r="A116" s="61" t="s">
        <v>168</v>
      </c>
      <c r="B116" s="62"/>
      <c r="C116" s="62">
        <v>2</v>
      </c>
      <c r="D116" s="62">
        <f t="shared" si="4"/>
        <v>2</v>
      </c>
      <c r="E116" s="62"/>
      <c r="F116" s="62"/>
      <c r="G116" s="62"/>
      <c r="H116" s="62"/>
      <c r="I116" s="62"/>
      <c r="J116" s="8"/>
      <c r="K116" s="8"/>
    </row>
    <row r="117" spans="1:11" s="7" customFormat="1" ht="12.75">
      <c r="A117" s="61" t="s">
        <v>178</v>
      </c>
      <c r="B117" s="62"/>
      <c r="C117" s="62">
        <v>2</v>
      </c>
      <c r="D117" s="62">
        <f t="shared" si="4"/>
        <v>2</v>
      </c>
      <c r="E117" s="62"/>
      <c r="F117" s="62"/>
      <c r="G117" s="62"/>
      <c r="H117" s="62"/>
      <c r="I117" s="62"/>
      <c r="J117" s="8"/>
      <c r="K117" s="8"/>
    </row>
    <row r="118" spans="1:11" s="7" customFormat="1" ht="12.75">
      <c r="A118" s="61" t="s">
        <v>135</v>
      </c>
      <c r="B118" s="62">
        <v>1</v>
      </c>
      <c r="C118" s="62"/>
      <c r="D118" s="62">
        <f t="shared" si="4"/>
        <v>1</v>
      </c>
      <c r="E118" s="62"/>
      <c r="F118" s="62"/>
      <c r="G118" s="62"/>
      <c r="H118" s="62"/>
      <c r="I118" s="62"/>
      <c r="J118" s="8"/>
      <c r="K118" s="8"/>
    </row>
    <row r="119" spans="1:11" s="7" customFormat="1" ht="12.75">
      <c r="A119" s="61" t="s">
        <v>136</v>
      </c>
      <c r="B119" s="62">
        <v>1</v>
      </c>
      <c r="C119" s="62"/>
      <c r="D119" s="62">
        <f t="shared" si="4"/>
        <v>1</v>
      </c>
      <c r="E119" s="62"/>
      <c r="F119" s="62"/>
      <c r="G119" s="62"/>
      <c r="H119" s="62"/>
      <c r="I119" s="62"/>
      <c r="J119" s="8"/>
      <c r="K119" s="8"/>
    </row>
    <row r="120" spans="1:11" s="7" customFormat="1" ht="12.75">
      <c r="A120" s="61" t="s">
        <v>170</v>
      </c>
      <c r="B120" s="62"/>
      <c r="C120" s="62">
        <v>1</v>
      </c>
      <c r="D120" s="62">
        <f t="shared" si="4"/>
        <v>1</v>
      </c>
      <c r="E120" s="62"/>
      <c r="F120" s="62"/>
      <c r="G120" s="62"/>
      <c r="H120" s="62"/>
      <c r="I120" s="62"/>
      <c r="J120" s="8"/>
      <c r="K120" s="8"/>
    </row>
    <row r="121" spans="1:11" s="7" customFormat="1" ht="12.75">
      <c r="A121" s="61" t="s">
        <v>237</v>
      </c>
      <c r="B121" s="62"/>
      <c r="C121" s="62">
        <v>1</v>
      </c>
      <c r="D121" s="62">
        <f t="shared" si="4"/>
        <v>1</v>
      </c>
      <c r="E121" s="62"/>
      <c r="F121" s="62"/>
      <c r="G121" s="62"/>
      <c r="H121" s="62"/>
      <c r="I121" s="62"/>
      <c r="J121" s="8"/>
      <c r="K121" s="8"/>
    </row>
    <row r="122" spans="1:11" ht="12.75">
      <c r="A122" s="29" t="s">
        <v>8</v>
      </c>
      <c r="B122" s="30">
        <f aca="true" t="shared" si="5" ref="B122:J122">SUM(B105:B121)</f>
        <v>24</v>
      </c>
      <c r="C122" s="30">
        <f t="shared" si="5"/>
        <v>30</v>
      </c>
      <c r="D122" s="30">
        <f t="shared" si="5"/>
        <v>54</v>
      </c>
      <c r="E122" s="30">
        <f t="shared" si="5"/>
        <v>7</v>
      </c>
      <c r="F122" s="30">
        <f t="shared" si="5"/>
        <v>3</v>
      </c>
      <c r="G122" s="30">
        <f t="shared" si="5"/>
        <v>2</v>
      </c>
      <c r="H122" s="30">
        <f t="shared" si="5"/>
        <v>1</v>
      </c>
      <c r="I122" s="30">
        <f t="shared" si="5"/>
        <v>1</v>
      </c>
      <c r="J122" s="30">
        <f t="shared" si="5"/>
        <v>0</v>
      </c>
      <c r="K122" s="51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1" max="255" man="1"/>
    <brk id="10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98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5"/>
      <c r="J4" s="1"/>
    </row>
    <row r="5" spans="1:10" ht="12.75">
      <c r="A5" t="s">
        <v>94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/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4" t="s">
        <v>101</v>
      </c>
      <c r="C33" s="54" t="s">
        <v>101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103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103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103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103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103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103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103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/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103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45</v>
      </c>
      <c r="B45" s="6" t="s">
        <v>46</v>
      </c>
      <c r="C45" s="6" t="s">
        <v>41</v>
      </c>
      <c r="D45" s="6" t="s">
        <v>47</v>
      </c>
      <c r="E45" s="6" t="s">
        <v>48</v>
      </c>
      <c r="F45" s="6" t="s">
        <v>42</v>
      </c>
      <c r="G45" s="6" t="s">
        <v>49</v>
      </c>
      <c r="H45" s="6" t="s">
        <v>44</v>
      </c>
      <c r="I45" s="6" t="s">
        <v>43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103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103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103</v>
      </c>
      <c r="J48" s="6"/>
      <c r="K48" s="6"/>
    </row>
    <row r="49" spans="1:11" ht="12.75">
      <c r="A49" s="5"/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103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50</v>
      </c>
      <c r="B51" s="6" t="s">
        <v>51</v>
      </c>
      <c r="C51" s="6" t="s">
        <v>42</v>
      </c>
      <c r="D51" s="6" t="s">
        <v>9</v>
      </c>
      <c r="E51" s="6" t="s">
        <v>43</v>
      </c>
      <c r="F51" s="6" t="s">
        <v>44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103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103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103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103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103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103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/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103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44</v>
      </c>
      <c r="C60" s="6" t="s">
        <v>44</v>
      </c>
      <c r="D60" s="6" t="s">
        <v>44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52</v>
      </c>
      <c r="B61" s="6" t="s">
        <v>53</v>
      </c>
      <c r="C61" s="6" t="s">
        <v>51</v>
      </c>
      <c r="D61" s="6" t="s">
        <v>105</v>
      </c>
      <c r="E61" s="6" t="s">
        <v>55</v>
      </c>
      <c r="F61" s="6" t="s">
        <v>56</v>
      </c>
      <c r="G61" s="6" t="s">
        <v>57</v>
      </c>
      <c r="H61" s="6" t="s">
        <v>58</v>
      </c>
      <c r="I61" s="6" t="s">
        <v>59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/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60</v>
      </c>
      <c r="B69" s="6" t="s">
        <v>61</v>
      </c>
      <c r="C69" s="6" t="s">
        <v>62</v>
      </c>
      <c r="D69" s="6" t="s">
        <v>48</v>
      </c>
      <c r="E69" s="6" t="s">
        <v>93</v>
      </c>
      <c r="F69" s="6" t="s">
        <v>63</v>
      </c>
      <c r="G69" s="6" t="s">
        <v>48</v>
      </c>
      <c r="H69" s="6" t="s">
        <v>43</v>
      </c>
      <c r="I69" s="6" t="s">
        <v>59</v>
      </c>
      <c r="J69" s="19" t="s">
        <v>76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103</v>
      </c>
      <c r="I70" s="8">
        <f>SUM(B70)+(E70*3)</f>
        <v>0</v>
      </c>
      <c r="J70" s="23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103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4">
        <v>0</v>
      </c>
      <c r="F72" s="24">
        <v>0</v>
      </c>
      <c r="G72" s="17">
        <v>0</v>
      </c>
      <c r="H72" s="6" t="s">
        <v>103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77</v>
      </c>
      <c r="B74" s="6" t="s">
        <v>78</v>
      </c>
      <c r="C74" s="6" t="s">
        <v>42</v>
      </c>
      <c r="D74" s="6" t="s">
        <v>9</v>
      </c>
      <c r="E74" s="6" t="s">
        <v>43</v>
      </c>
      <c r="F74" s="6" t="s">
        <v>44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103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103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103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103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/>
      <c r="B79" s="6">
        <v>0</v>
      </c>
      <c r="C79" s="6">
        <v>0</v>
      </c>
      <c r="D79" s="15" t="e">
        <f>SUM(C79)/(B79)</f>
        <v>#DIV/0!</v>
      </c>
      <c r="E79" s="6" t="s">
        <v>103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66</v>
      </c>
      <c r="B81" s="6" t="s">
        <v>79</v>
      </c>
      <c r="C81" s="6" t="s">
        <v>42</v>
      </c>
      <c r="D81" s="6" t="s">
        <v>9</v>
      </c>
      <c r="E81" s="6" t="s">
        <v>43</v>
      </c>
      <c r="F81" s="6" t="s">
        <v>44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103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103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103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103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/>
      <c r="B86" s="6">
        <v>0</v>
      </c>
      <c r="C86" s="6">
        <v>0</v>
      </c>
      <c r="D86" s="15" t="e">
        <f>SUM(C86)/(B86)</f>
        <v>#DIV/0!</v>
      </c>
      <c r="E86" s="6" t="s">
        <v>103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67</v>
      </c>
      <c r="B88" s="6" t="s">
        <v>80</v>
      </c>
      <c r="C88" s="6" t="s">
        <v>42</v>
      </c>
      <c r="D88" s="6" t="s">
        <v>9</v>
      </c>
      <c r="E88" s="6" t="s">
        <v>43</v>
      </c>
      <c r="F88" s="6" t="s">
        <v>44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103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103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103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103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/>
      <c r="B93" s="6">
        <v>0</v>
      </c>
      <c r="C93" s="6">
        <v>0</v>
      </c>
      <c r="D93" s="15" t="e">
        <f>SUM(C93)/(B93)</f>
        <v>#DIV/0!</v>
      </c>
      <c r="E93" s="6" t="s">
        <v>103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68</v>
      </c>
      <c r="B95" s="6" t="s">
        <v>81</v>
      </c>
      <c r="C95" s="6" t="s">
        <v>42</v>
      </c>
      <c r="D95" s="6" t="s">
        <v>9</v>
      </c>
      <c r="E95" s="6" t="s">
        <v>43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103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103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103</v>
      </c>
      <c r="F98" s="6"/>
      <c r="G98" s="5"/>
      <c r="H98" s="5"/>
      <c r="I98" s="5"/>
      <c r="J98" s="5"/>
      <c r="K98" s="6"/>
    </row>
    <row r="99" spans="1:11" ht="12.75">
      <c r="A99" s="5"/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103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84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9" t="s">
        <v>69</v>
      </c>
      <c r="B113" s="30" t="s">
        <v>70</v>
      </c>
      <c r="C113" s="30" t="s">
        <v>99</v>
      </c>
      <c r="D113" s="30" t="s">
        <v>71</v>
      </c>
      <c r="E113" s="30" t="s">
        <v>73</v>
      </c>
      <c r="F113" s="30" t="s">
        <v>72</v>
      </c>
      <c r="G113" s="30" t="s">
        <v>107</v>
      </c>
      <c r="H113" s="30" t="s">
        <v>74</v>
      </c>
      <c r="I113" s="30" t="s">
        <v>75</v>
      </c>
      <c r="J113" s="30" t="s">
        <v>89</v>
      </c>
      <c r="K113" s="51"/>
    </row>
    <row r="114" spans="1:11" ht="12.75">
      <c r="A114" s="57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7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7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7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7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7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7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7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7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7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7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7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7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7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7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7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7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7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7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7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7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7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7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7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7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9" t="s">
        <v>8</v>
      </c>
      <c r="B139" s="30">
        <f aca="true" t="shared" si="5" ref="B139:J139">SUM(B114:B138)</f>
        <v>0</v>
      </c>
      <c r="C139" s="30">
        <f t="shared" si="5"/>
        <v>0</v>
      </c>
      <c r="D139" s="30">
        <f t="shared" si="5"/>
        <v>0</v>
      </c>
      <c r="E139" s="30">
        <f t="shared" si="5"/>
        <v>0</v>
      </c>
      <c r="F139" s="30">
        <f t="shared" si="5"/>
        <v>0</v>
      </c>
      <c r="G139" s="30">
        <f t="shared" si="5"/>
        <v>0</v>
      </c>
      <c r="H139" s="30">
        <f t="shared" si="5"/>
        <v>0</v>
      </c>
      <c r="I139" s="30">
        <f t="shared" si="5"/>
        <v>0</v>
      </c>
      <c r="J139" s="30">
        <f t="shared" si="5"/>
        <v>0</v>
      </c>
      <c r="K139" s="51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zoomScale="175" zoomScaleNormal="175" zoomScalePageLayoutView="0" workbookViewId="0" topLeftCell="A1">
      <selection activeCell="F3" sqref="F3"/>
    </sheetView>
  </sheetViews>
  <sheetFormatPr defaultColWidth="8.8515625" defaultRowHeight="12.75"/>
  <cols>
    <col min="1" max="1" width="21.421875" style="0" customWidth="1"/>
    <col min="2" max="4" width="5.7109375" style="0" customWidth="1"/>
    <col min="5" max="5" width="5.7109375" style="0" bestFit="1" customWidth="1"/>
    <col min="6" max="6" width="5.140625" style="0" bestFit="1" customWidth="1"/>
    <col min="7" max="7" width="5.7109375" style="0" customWidth="1"/>
    <col min="8" max="8" width="5.140625" style="0" customWidth="1"/>
    <col min="9" max="9" width="5.8515625" style="0" bestFit="1" customWidth="1"/>
    <col min="10" max="10" width="6.00390625" style="0" customWidth="1"/>
    <col min="11" max="11" width="3.7109375" style="0" customWidth="1"/>
  </cols>
  <sheetData>
    <row r="1" spans="1:10" ht="19.5" thickBot="1">
      <c r="A1" s="2" t="s">
        <v>298</v>
      </c>
      <c r="B1" s="3"/>
      <c r="C1" s="3"/>
      <c r="D1" s="3"/>
      <c r="E1" s="3"/>
      <c r="F1" s="3"/>
      <c r="G1" s="3"/>
      <c r="H1" s="3"/>
      <c r="I1" s="3">
        <v>2</v>
      </c>
      <c r="J1" s="4" t="s">
        <v>0</v>
      </c>
    </row>
    <row r="2" spans="1:10" s="46" customFormat="1" ht="12" thickTop="1">
      <c r="A2" s="44" t="s">
        <v>90</v>
      </c>
      <c r="B2" s="45" t="s">
        <v>2</v>
      </c>
      <c r="C2" s="45" t="s">
        <v>3</v>
      </c>
      <c r="D2" s="45" t="s">
        <v>4</v>
      </c>
      <c r="E2" s="45" t="s">
        <v>5</v>
      </c>
      <c r="F2" s="45"/>
      <c r="G2" s="45" t="s">
        <v>6</v>
      </c>
      <c r="H2" s="45" t="s">
        <v>7</v>
      </c>
      <c r="I2" s="45" t="s">
        <v>8</v>
      </c>
      <c r="J2" s="45" t="s">
        <v>9</v>
      </c>
    </row>
    <row r="3" spans="1:10" ht="12.75">
      <c r="A3" s="7" t="s">
        <v>10</v>
      </c>
      <c r="B3" s="8">
        <v>14</v>
      </c>
      <c r="C3" s="8">
        <v>19</v>
      </c>
      <c r="D3" s="8">
        <v>0</v>
      </c>
      <c r="E3" s="8">
        <v>7</v>
      </c>
      <c r="F3" s="8"/>
      <c r="G3" s="8">
        <f>SUM(B3:C3)</f>
        <v>33</v>
      </c>
      <c r="H3" s="8">
        <f>SUM(D3:E3)+F3</f>
        <v>7</v>
      </c>
      <c r="I3" s="8">
        <f>SUM(B3:H3)-G3-H3</f>
        <v>40</v>
      </c>
      <c r="J3" s="9">
        <f>SUM(I3)/(I1)</f>
        <v>20</v>
      </c>
    </row>
    <row r="4" spans="1:10" ht="13.5" thickBot="1">
      <c r="A4" s="7" t="s">
        <v>11</v>
      </c>
      <c r="B4" s="8">
        <v>14</v>
      </c>
      <c r="C4" s="8">
        <v>12</v>
      </c>
      <c r="D4" s="8">
        <v>28</v>
      </c>
      <c r="E4" s="8">
        <v>6</v>
      </c>
      <c r="F4" s="8"/>
      <c r="G4" s="8">
        <f>SUM(B4:C4)</f>
        <v>26</v>
      </c>
      <c r="H4" s="8">
        <f>SUM(D4:E4)+F4</f>
        <v>34</v>
      </c>
      <c r="I4" s="8">
        <f>SUM(B4:H4)-G4-H4</f>
        <v>60</v>
      </c>
      <c r="J4" s="9">
        <f>SUM(I4)/(I1)</f>
        <v>30</v>
      </c>
    </row>
    <row r="5" spans="1:10" s="46" customFormat="1" ht="12" thickTop="1">
      <c r="A5" s="44" t="s">
        <v>91</v>
      </c>
      <c r="B5" s="45" t="s">
        <v>13</v>
      </c>
      <c r="C5" s="45" t="s">
        <v>12</v>
      </c>
      <c r="D5" s="45"/>
      <c r="E5" s="45"/>
      <c r="F5" s="45"/>
      <c r="G5" s="45"/>
      <c r="H5" s="45"/>
      <c r="I5" s="45" t="s">
        <v>8</v>
      </c>
      <c r="J5" s="45" t="s">
        <v>9</v>
      </c>
    </row>
    <row r="6" spans="1:10" ht="12.75">
      <c r="A6" s="7" t="s">
        <v>14</v>
      </c>
      <c r="B6" s="8">
        <f>SUM(B7:B9)</f>
        <v>7</v>
      </c>
      <c r="C6" s="8">
        <f>SUM(C7:C9)</f>
        <v>25</v>
      </c>
      <c r="D6" s="8"/>
      <c r="E6" s="8"/>
      <c r="F6" s="8"/>
      <c r="G6" s="8"/>
      <c r="H6" s="8"/>
      <c r="I6" s="8">
        <f aca="true" t="shared" si="0" ref="I6:I11">SUM(B6:H6)</f>
        <v>32</v>
      </c>
      <c r="J6" s="9">
        <f>SUM(I6)/(I1)</f>
        <v>16</v>
      </c>
    </row>
    <row r="7" spans="1:10" ht="12.75">
      <c r="A7" s="7" t="s">
        <v>15</v>
      </c>
      <c r="B7" s="8">
        <v>5</v>
      </c>
      <c r="C7" s="8">
        <v>14</v>
      </c>
      <c r="D7" s="8"/>
      <c r="E7" s="8"/>
      <c r="F7" s="8"/>
      <c r="G7" s="8"/>
      <c r="H7" s="8"/>
      <c r="I7" s="8">
        <f t="shared" si="0"/>
        <v>19</v>
      </c>
      <c r="J7" s="9">
        <f>SUM(I7)/(I1)</f>
        <v>9.5</v>
      </c>
    </row>
    <row r="8" spans="1:10" ht="12.75">
      <c r="A8" s="7" t="s">
        <v>16</v>
      </c>
      <c r="B8" s="8">
        <v>2</v>
      </c>
      <c r="C8" s="8">
        <v>9</v>
      </c>
      <c r="D8" s="8"/>
      <c r="E8" s="8"/>
      <c r="F8" s="8"/>
      <c r="G8" s="8"/>
      <c r="H8" s="8"/>
      <c r="I8" s="8">
        <f t="shared" si="0"/>
        <v>11</v>
      </c>
      <c r="J8" s="9">
        <f>SUM(I8)/(I1)</f>
        <v>5.5</v>
      </c>
    </row>
    <row r="9" spans="1:10" ht="12.75">
      <c r="A9" s="7" t="s">
        <v>17</v>
      </c>
      <c r="B9" s="8">
        <v>0</v>
      </c>
      <c r="C9" s="8">
        <v>2</v>
      </c>
      <c r="D9" s="8"/>
      <c r="E9" s="8"/>
      <c r="F9" s="8"/>
      <c r="G9" s="8"/>
      <c r="H9" s="8"/>
      <c r="I9" s="8">
        <f t="shared" si="0"/>
        <v>2</v>
      </c>
      <c r="J9" s="9">
        <f>SUM(I9)/(I1)</f>
        <v>1</v>
      </c>
    </row>
    <row r="10" spans="1:10" ht="12.75">
      <c r="A10" s="7" t="s">
        <v>18</v>
      </c>
      <c r="B10" s="8">
        <v>10</v>
      </c>
      <c r="C10" s="8">
        <v>12</v>
      </c>
      <c r="D10" s="8"/>
      <c r="E10" s="8"/>
      <c r="F10" s="8"/>
      <c r="G10" s="8"/>
      <c r="H10" s="8"/>
      <c r="I10" s="8">
        <f t="shared" si="0"/>
        <v>22</v>
      </c>
      <c r="J10" s="9">
        <f>SUM(I10)/(I1)</f>
        <v>11</v>
      </c>
    </row>
    <row r="11" spans="1:10" ht="12.75">
      <c r="A11" s="7" t="s">
        <v>19</v>
      </c>
      <c r="B11" s="8">
        <v>3</v>
      </c>
      <c r="C11" s="8">
        <v>6</v>
      </c>
      <c r="D11" s="8"/>
      <c r="E11" s="8"/>
      <c r="F11" s="8"/>
      <c r="G11" s="8"/>
      <c r="H11" s="8"/>
      <c r="I11" s="8">
        <f t="shared" si="0"/>
        <v>9</v>
      </c>
      <c r="J11" s="9">
        <f>SUM(I11)/(I1)</f>
        <v>4.5</v>
      </c>
    </row>
    <row r="12" spans="1:10" ht="12.75">
      <c r="A12" s="7" t="s">
        <v>20</v>
      </c>
      <c r="B12" s="10">
        <f>SUM(B11)/(B10)</f>
        <v>0.3</v>
      </c>
      <c r="C12" s="10">
        <f>SUM(C11)/(C10)</f>
        <v>0.5</v>
      </c>
      <c r="D12" s="10"/>
      <c r="E12" s="10"/>
      <c r="F12" s="10"/>
      <c r="G12" s="10"/>
      <c r="H12" s="10"/>
      <c r="I12" s="10">
        <f>SUM(I11)/(I10)</f>
        <v>0.4090909090909091</v>
      </c>
      <c r="J12" s="10">
        <f>SUM(J11)/(J10)</f>
        <v>0.4090909090909091</v>
      </c>
    </row>
    <row r="13" spans="1:10" ht="12.75">
      <c r="A13" s="7" t="s">
        <v>21</v>
      </c>
      <c r="B13" s="8">
        <v>2</v>
      </c>
      <c r="C13" s="8">
        <v>1</v>
      </c>
      <c r="D13" s="8"/>
      <c r="E13" s="8"/>
      <c r="F13" s="8"/>
      <c r="G13" s="8"/>
      <c r="H13" s="8"/>
      <c r="I13" s="8">
        <f>SUM(B13:H13)</f>
        <v>3</v>
      </c>
      <c r="J13" s="9">
        <f>SUM(I13)/(I1)</f>
        <v>1.5</v>
      </c>
    </row>
    <row r="14" spans="1:10" ht="12.75">
      <c r="A14" s="7" t="s">
        <v>22</v>
      </c>
      <c r="B14" s="8">
        <v>0</v>
      </c>
      <c r="C14" s="8">
        <v>1</v>
      </c>
      <c r="D14" s="8"/>
      <c r="E14" s="8"/>
      <c r="F14" s="8"/>
      <c r="G14" s="8"/>
      <c r="H14" s="8"/>
      <c r="I14" s="8">
        <f>SUM(B14:H14)</f>
        <v>1</v>
      </c>
      <c r="J14" s="9">
        <f>SUM(I14)/(I1)</f>
        <v>0.5</v>
      </c>
    </row>
    <row r="15" spans="1:10" ht="12.75">
      <c r="A15" s="7" t="s">
        <v>23</v>
      </c>
      <c r="B15" s="10">
        <f>SUM(B14)/(B13)</f>
        <v>0</v>
      </c>
      <c r="C15" s="10">
        <f>SUM(C14)/(C13)</f>
        <v>1</v>
      </c>
      <c r="D15" s="10"/>
      <c r="E15" s="10"/>
      <c r="F15" s="10"/>
      <c r="G15" s="10"/>
      <c r="H15" s="10"/>
      <c r="I15" s="10">
        <f>SUM(I14)/(I13)</f>
        <v>0.3333333333333333</v>
      </c>
      <c r="J15" s="10">
        <f>SUM(J14)/(J13)</f>
        <v>0.3333333333333333</v>
      </c>
    </row>
    <row r="16" spans="1:10" ht="12.75">
      <c r="A16" s="7" t="s">
        <v>24</v>
      </c>
      <c r="B16" s="8">
        <f>SUM(B17)+(B22)</f>
        <v>42</v>
      </c>
      <c r="C16" s="8">
        <f>SUM(C17)+(C22)</f>
        <v>68</v>
      </c>
      <c r="D16" s="8"/>
      <c r="E16" s="8"/>
      <c r="F16" s="8"/>
      <c r="G16" s="8"/>
      <c r="H16" s="8"/>
      <c r="I16" s="8">
        <f aca="true" t="shared" si="1" ref="I16:I25">SUM(B16:H16)</f>
        <v>110</v>
      </c>
      <c r="J16" s="9">
        <f>SUM(I16)/(I1)</f>
        <v>55</v>
      </c>
    </row>
    <row r="17" spans="1:10" ht="12.75">
      <c r="A17" s="7" t="s">
        <v>25</v>
      </c>
      <c r="B17" s="8">
        <v>24</v>
      </c>
      <c r="C17" s="8">
        <v>43</v>
      </c>
      <c r="D17" s="8"/>
      <c r="E17" s="8"/>
      <c r="F17" s="8"/>
      <c r="G17" s="8"/>
      <c r="H17" s="8"/>
      <c r="I17" s="8">
        <f t="shared" si="1"/>
        <v>67</v>
      </c>
      <c r="J17" s="9">
        <f>SUM(I17)/(I1)</f>
        <v>33.5</v>
      </c>
    </row>
    <row r="18" spans="1:10" ht="12.75">
      <c r="A18" s="7" t="s">
        <v>26</v>
      </c>
      <c r="B18" s="8">
        <v>99</v>
      </c>
      <c r="C18" s="8">
        <v>297</v>
      </c>
      <c r="D18" s="8"/>
      <c r="E18" s="8"/>
      <c r="F18" s="8"/>
      <c r="G18" s="8"/>
      <c r="H18" s="8"/>
      <c r="I18" s="8">
        <f t="shared" si="1"/>
        <v>396</v>
      </c>
      <c r="J18" s="9">
        <f>SUM(I18)/(I1)</f>
        <v>198</v>
      </c>
    </row>
    <row r="19" spans="1:10" ht="12.75">
      <c r="A19" s="7" t="s">
        <v>27</v>
      </c>
      <c r="B19" s="8">
        <v>89</v>
      </c>
      <c r="C19" s="8">
        <v>190</v>
      </c>
      <c r="D19" s="8"/>
      <c r="E19" s="8"/>
      <c r="F19" s="8"/>
      <c r="G19" s="8"/>
      <c r="H19" s="8"/>
      <c r="I19" s="8">
        <f t="shared" si="1"/>
        <v>279</v>
      </c>
      <c r="J19" s="9">
        <f>SUM(I19)/(I1)</f>
        <v>139.5</v>
      </c>
    </row>
    <row r="20" spans="1:10" ht="12.75">
      <c r="A20" s="7" t="s">
        <v>28</v>
      </c>
      <c r="B20" s="8">
        <f>SUM(B18)+(B19)</f>
        <v>188</v>
      </c>
      <c r="C20" s="8">
        <f>SUM(C18)+(C19)</f>
        <v>487</v>
      </c>
      <c r="D20" s="8"/>
      <c r="E20" s="8"/>
      <c r="F20" s="8"/>
      <c r="G20" s="8"/>
      <c r="H20" s="8"/>
      <c r="I20" s="8">
        <f t="shared" si="1"/>
        <v>675</v>
      </c>
      <c r="J20" s="9">
        <f>SUM(I20)/(I1)</f>
        <v>337.5</v>
      </c>
    </row>
    <row r="21" spans="1:10" ht="12.75">
      <c r="A21" s="7" t="s">
        <v>29</v>
      </c>
      <c r="B21" s="8">
        <v>6</v>
      </c>
      <c r="C21" s="8">
        <v>14</v>
      </c>
      <c r="D21" s="8"/>
      <c r="E21" s="8"/>
      <c r="F21" s="8"/>
      <c r="G21" s="8"/>
      <c r="H21" s="8"/>
      <c r="I21" s="8">
        <f t="shared" si="1"/>
        <v>20</v>
      </c>
      <c r="J21" s="9">
        <f>SUM(I21)/(I1)</f>
        <v>10</v>
      </c>
    </row>
    <row r="22" spans="1:10" ht="12.75">
      <c r="A22" s="7" t="s">
        <v>30</v>
      </c>
      <c r="B22" s="8">
        <v>18</v>
      </c>
      <c r="C22" s="8">
        <v>25</v>
      </c>
      <c r="D22" s="8"/>
      <c r="E22" s="8"/>
      <c r="F22" s="8"/>
      <c r="G22" s="8"/>
      <c r="H22" s="8"/>
      <c r="I22" s="8">
        <f t="shared" si="1"/>
        <v>43</v>
      </c>
      <c r="J22" s="9">
        <f>SUM(I22)/(I1)</f>
        <v>21.5</v>
      </c>
    </row>
    <row r="23" spans="1:10" ht="12.75">
      <c r="A23" s="7" t="s">
        <v>31</v>
      </c>
      <c r="B23" s="8">
        <v>2</v>
      </c>
      <c r="C23" s="8">
        <v>1</v>
      </c>
      <c r="D23" s="8"/>
      <c r="E23" s="8"/>
      <c r="F23" s="8"/>
      <c r="G23" s="8"/>
      <c r="H23" s="8"/>
      <c r="I23" s="8">
        <f t="shared" si="1"/>
        <v>3</v>
      </c>
      <c r="J23" s="9">
        <f>SUM(I23)/(I1)</f>
        <v>1.5</v>
      </c>
    </row>
    <row r="24" spans="1:10" ht="12.75">
      <c r="A24" s="7" t="s">
        <v>32</v>
      </c>
      <c r="B24" s="8">
        <v>5</v>
      </c>
      <c r="C24" s="8">
        <v>4</v>
      </c>
      <c r="D24" s="8"/>
      <c r="E24" s="8"/>
      <c r="F24" s="8"/>
      <c r="G24" s="8"/>
      <c r="H24" s="8"/>
      <c r="I24" s="8">
        <f t="shared" si="1"/>
        <v>9</v>
      </c>
      <c r="J24" s="9">
        <f>SUM(I24)/(I1)</f>
        <v>4.5</v>
      </c>
    </row>
    <row r="25" spans="1:10" ht="12.75">
      <c r="A25" s="7" t="s">
        <v>33</v>
      </c>
      <c r="B25" s="8">
        <v>147</v>
      </c>
      <c r="C25" s="8">
        <v>159</v>
      </c>
      <c r="D25" s="8"/>
      <c r="E25" s="8"/>
      <c r="F25" s="8"/>
      <c r="G25" s="8"/>
      <c r="H25" s="8"/>
      <c r="I25" s="8">
        <f t="shared" si="1"/>
        <v>306</v>
      </c>
      <c r="J25" s="9">
        <f>SUM(I25)/(I1)</f>
        <v>153</v>
      </c>
    </row>
    <row r="26" spans="1:10" ht="12.75">
      <c r="A26" s="7" t="s">
        <v>34</v>
      </c>
      <c r="B26" s="9">
        <f>SUM(B25/B24)</f>
        <v>29.4</v>
      </c>
      <c r="C26" s="9">
        <f>SUM(C25/C24)</f>
        <v>39.75</v>
      </c>
      <c r="D26" s="9"/>
      <c r="E26" s="9"/>
      <c r="F26" s="9"/>
      <c r="G26" s="9"/>
      <c r="H26" s="9"/>
      <c r="I26" s="9"/>
      <c r="J26" s="9">
        <f>SUM(I25)/(I24)</f>
        <v>34</v>
      </c>
    </row>
    <row r="27" spans="1:10" ht="12.75">
      <c r="A27" s="7" t="s">
        <v>35</v>
      </c>
      <c r="B27" s="8">
        <v>0</v>
      </c>
      <c r="C27" s="8">
        <v>1</v>
      </c>
      <c r="D27" s="8"/>
      <c r="E27" s="8"/>
      <c r="F27" s="8"/>
      <c r="G27" s="8"/>
      <c r="H27" s="8"/>
      <c r="I27" s="8">
        <f>SUM(B27:H27)</f>
        <v>1</v>
      </c>
      <c r="J27" s="9">
        <f>SUM(I27)/(I1)</f>
        <v>0.5</v>
      </c>
    </row>
    <row r="28" spans="1:10" ht="12.75">
      <c r="A28" s="7" t="s">
        <v>36</v>
      </c>
      <c r="B28" s="8">
        <v>0</v>
      </c>
      <c r="C28" s="8">
        <v>0</v>
      </c>
      <c r="D28" s="8"/>
      <c r="E28" s="8"/>
      <c r="F28" s="8"/>
      <c r="G28" s="8"/>
      <c r="H28" s="8"/>
      <c r="I28" s="8">
        <f>SUM(B28:H28)</f>
        <v>0</v>
      </c>
      <c r="J28" s="9">
        <f>SUM(I28)/(I1)</f>
        <v>0</v>
      </c>
    </row>
    <row r="29" spans="1:10" ht="12.75">
      <c r="A29" s="7" t="s">
        <v>37</v>
      </c>
      <c r="B29" s="8">
        <v>6</v>
      </c>
      <c r="C29" s="8">
        <v>8</v>
      </c>
      <c r="D29" s="8"/>
      <c r="E29" s="8"/>
      <c r="F29" s="8"/>
      <c r="G29" s="8"/>
      <c r="H29" s="8"/>
      <c r="I29" s="8">
        <f>SUM(B29:H29)</f>
        <v>14</v>
      </c>
      <c r="J29" s="9">
        <f>SUM(I29)/(I1)</f>
        <v>7</v>
      </c>
    </row>
    <row r="30" spans="1:10" ht="12.75">
      <c r="A30" s="7" t="s">
        <v>38</v>
      </c>
      <c r="B30" s="8">
        <v>61</v>
      </c>
      <c r="C30" s="8">
        <v>90</v>
      </c>
      <c r="D30" s="8"/>
      <c r="E30" s="8"/>
      <c r="F30" s="8"/>
      <c r="G30" s="8"/>
      <c r="H30" s="8"/>
      <c r="I30" s="8">
        <f>SUM(B30:H30)</f>
        <v>151</v>
      </c>
      <c r="J30" s="9">
        <f>SUM(I30)/(I1)</f>
        <v>75.5</v>
      </c>
    </row>
    <row r="31" spans="1:10" ht="13.5" thickBot="1">
      <c r="A31" s="7" t="s">
        <v>39</v>
      </c>
      <c r="B31" s="54" t="s">
        <v>247</v>
      </c>
      <c r="C31" s="54" t="s">
        <v>278</v>
      </c>
      <c r="D31" s="54"/>
      <c r="E31" s="54"/>
      <c r="F31" s="54"/>
      <c r="G31" s="54"/>
      <c r="H31" s="54"/>
      <c r="I31" s="54" t="s">
        <v>286</v>
      </c>
      <c r="J31" s="54" t="s">
        <v>287</v>
      </c>
    </row>
    <row r="32" spans="1:10" s="46" customFormat="1" ht="12" thickTop="1">
      <c r="A32" s="44" t="s">
        <v>92</v>
      </c>
      <c r="B32" s="45" t="s">
        <v>13</v>
      </c>
      <c r="C32" s="45" t="s">
        <v>12</v>
      </c>
      <c r="D32" s="45"/>
      <c r="E32" s="45"/>
      <c r="F32" s="45"/>
      <c r="G32" s="45"/>
      <c r="H32" s="45"/>
      <c r="I32" s="45" t="s">
        <v>8</v>
      </c>
      <c r="J32" s="45" t="s">
        <v>9</v>
      </c>
    </row>
    <row r="33" spans="1:10" ht="12.75">
      <c r="A33" s="7" t="s">
        <v>14</v>
      </c>
      <c r="B33" s="8">
        <f>SUM(B34:B36)</f>
        <v>20</v>
      </c>
      <c r="C33" s="8">
        <f>SUM(C34:C36)</f>
        <v>13</v>
      </c>
      <c r="D33" s="8"/>
      <c r="E33" s="8"/>
      <c r="F33" s="8"/>
      <c r="G33" s="8"/>
      <c r="H33" s="8"/>
      <c r="I33" s="8">
        <f aca="true" t="shared" si="2" ref="I33:I38">SUM(B33:H33)</f>
        <v>33</v>
      </c>
      <c r="J33" s="9">
        <f>SUM(I33)/(I1)</f>
        <v>16.5</v>
      </c>
    </row>
    <row r="34" spans="1:10" ht="12.75">
      <c r="A34" s="7" t="s">
        <v>15</v>
      </c>
      <c r="B34" s="8">
        <v>11</v>
      </c>
      <c r="C34" s="8">
        <v>5</v>
      </c>
      <c r="D34" s="8"/>
      <c r="E34" s="8"/>
      <c r="F34" s="8"/>
      <c r="G34" s="8"/>
      <c r="H34" s="8"/>
      <c r="I34" s="8">
        <f t="shared" si="2"/>
        <v>16</v>
      </c>
      <c r="J34" s="9">
        <f>SUM(I34)/(I1)</f>
        <v>8</v>
      </c>
    </row>
    <row r="35" spans="1:10" ht="12.75">
      <c r="A35" s="7" t="s">
        <v>16</v>
      </c>
      <c r="B35" s="8">
        <v>7</v>
      </c>
      <c r="C35" s="8">
        <v>7</v>
      </c>
      <c r="D35" s="8"/>
      <c r="E35" s="8"/>
      <c r="F35" s="8"/>
      <c r="G35" s="8"/>
      <c r="H35" s="8"/>
      <c r="I35" s="8">
        <f t="shared" si="2"/>
        <v>14</v>
      </c>
      <c r="J35" s="9">
        <f>SUM(I35)/(I1)</f>
        <v>7</v>
      </c>
    </row>
    <row r="36" spans="1:10" ht="12.75">
      <c r="A36" s="7" t="s">
        <v>17</v>
      </c>
      <c r="B36" s="8">
        <v>2</v>
      </c>
      <c r="C36" s="8">
        <v>1</v>
      </c>
      <c r="D36" s="8"/>
      <c r="E36" s="8"/>
      <c r="F36" s="8"/>
      <c r="G36" s="8"/>
      <c r="H36" s="8"/>
      <c r="I36" s="8">
        <f t="shared" si="2"/>
        <v>3</v>
      </c>
      <c r="J36" s="9">
        <f>SUM(I36)/(I1)</f>
        <v>1.5</v>
      </c>
    </row>
    <row r="37" spans="1:10" ht="12.75">
      <c r="A37" s="7" t="s">
        <v>18</v>
      </c>
      <c r="B37" s="8">
        <v>10</v>
      </c>
      <c r="C37" s="8">
        <v>10</v>
      </c>
      <c r="D37" s="8"/>
      <c r="E37" s="8"/>
      <c r="F37" s="8"/>
      <c r="G37" s="8"/>
      <c r="H37" s="8"/>
      <c r="I37" s="8">
        <f t="shared" si="2"/>
        <v>20</v>
      </c>
      <c r="J37" s="9">
        <f>SUM(I37)/(I1)</f>
        <v>10</v>
      </c>
    </row>
    <row r="38" spans="1:10" ht="12.75">
      <c r="A38" s="7" t="s">
        <v>19</v>
      </c>
      <c r="B38" s="8">
        <v>4</v>
      </c>
      <c r="C38" s="8">
        <v>4</v>
      </c>
      <c r="D38" s="8"/>
      <c r="E38" s="8"/>
      <c r="F38" s="8"/>
      <c r="G38" s="8"/>
      <c r="H38" s="8"/>
      <c r="I38" s="8">
        <f t="shared" si="2"/>
        <v>8</v>
      </c>
      <c r="J38" s="9">
        <f>SUM(I38)/(I1)</f>
        <v>4</v>
      </c>
    </row>
    <row r="39" spans="1:10" ht="12.75">
      <c r="A39" s="7" t="s">
        <v>20</v>
      </c>
      <c r="B39" s="10">
        <f>SUM(B38)/(B37)</f>
        <v>0.4</v>
      </c>
      <c r="C39" s="10">
        <f>SUM(C38)/(C37)</f>
        <v>0.4</v>
      </c>
      <c r="D39" s="10"/>
      <c r="E39" s="10"/>
      <c r="F39" s="10"/>
      <c r="G39" s="10"/>
      <c r="H39" s="10"/>
      <c r="I39" s="10">
        <f>SUM(I38)/(I37)</f>
        <v>0.4</v>
      </c>
      <c r="J39" s="10">
        <f>SUM(J38)/(J37)</f>
        <v>0.4</v>
      </c>
    </row>
    <row r="40" spans="1:10" ht="12.75">
      <c r="A40" s="7" t="s">
        <v>21</v>
      </c>
      <c r="B40" s="8">
        <v>6</v>
      </c>
      <c r="C40" s="8">
        <v>2</v>
      </c>
      <c r="D40" s="8"/>
      <c r="E40" s="8"/>
      <c r="F40" s="8"/>
      <c r="G40" s="8"/>
      <c r="H40" s="8"/>
      <c r="I40" s="8">
        <f>SUM(B40:H40)</f>
        <v>8</v>
      </c>
      <c r="J40" s="9">
        <f>SUM(I40)/(I1)</f>
        <v>4</v>
      </c>
    </row>
    <row r="41" spans="1:10" ht="12.75">
      <c r="A41" s="7" t="s">
        <v>22</v>
      </c>
      <c r="B41" s="8">
        <v>4</v>
      </c>
      <c r="C41" s="8">
        <v>0</v>
      </c>
      <c r="D41" s="8"/>
      <c r="E41" s="8"/>
      <c r="F41" s="8"/>
      <c r="G41" s="8"/>
      <c r="H41" s="8"/>
      <c r="I41" s="8">
        <f>SUM(B41:H41)</f>
        <v>4</v>
      </c>
      <c r="J41" s="9">
        <f>SUM(I41)/(I1)</f>
        <v>2</v>
      </c>
    </row>
    <row r="42" spans="1:10" ht="12.75">
      <c r="A42" s="7" t="s">
        <v>23</v>
      </c>
      <c r="B42" s="10">
        <f>SUM(B41)/(B40)</f>
        <v>0.6666666666666666</v>
      </c>
      <c r="C42" s="10">
        <f>SUM(C41)/(C40)</f>
        <v>0</v>
      </c>
      <c r="D42" s="10"/>
      <c r="E42" s="10"/>
      <c r="F42" s="10"/>
      <c r="G42" s="10"/>
      <c r="H42" s="10"/>
      <c r="I42" s="10">
        <f>SUM(I41)/(I40)</f>
        <v>0.5</v>
      </c>
      <c r="J42" s="10">
        <f>SUM(J41)/(J40)</f>
        <v>0.5</v>
      </c>
    </row>
    <row r="43" spans="1:10" ht="12.75">
      <c r="A43" s="7" t="s">
        <v>24</v>
      </c>
      <c r="B43" s="8">
        <f>SUM(B44)+(B49)</f>
        <v>61</v>
      </c>
      <c r="C43" s="8">
        <f>SUM(C44)+(C49)</f>
        <v>49</v>
      </c>
      <c r="D43" s="8"/>
      <c r="E43" s="8"/>
      <c r="F43" s="8"/>
      <c r="G43" s="8"/>
      <c r="H43" s="8"/>
      <c r="I43" s="8">
        <f aca="true" t="shared" si="3" ref="I43:I52">SUM(B43:H43)</f>
        <v>110</v>
      </c>
      <c r="J43" s="9">
        <f>SUM(I43)/(I1)</f>
        <v>55</v>
      </c>
    </row>
    <row r="44" spans="1:10" ht="12.75">
      <c r="A44" s="7" t="s">
        <v>25</v>
      </c>
      <c r="B44" s="8">
        <v>44</v>
      </c>
      <c r="C44" s="8">
        <v>27</v>
      </c>
      <c r="D44" s="8"/>
      <c r="E44" s="8"/>
      <c r="F44" s="8"/>
      <c r="G44" s="8"/>
      <c r="H44" s="8"/>
      <c r="I44" s="8">
        <f t="shared" si="3"/>
        <v>71</v>
      </c>
      <c r="J44" s="9">
        <f>SUM(I44)/(I1)</f>
        <v>35.5</v>
      </c>
    </row>
    <row r="45" spans="1:10" ht="12.75">
      <c r="A45" s="7" t="s">
        <v>26</v>
      </c>
      <c r="B45" s="8">
        <v>208</v>
      </c>
      <c r="C45" s="8">
        <v>68</v>
      </c>
      <c r="D45" s="8"/>
      <c r="E45" s="8"/>
      <c r="F45" s="8"/>
      <c r="G45" s="8"/>
      <c r="H45" s="8"/>
      <c r="I45" s="8">
        <f t="shared" si="3"/>
        <v>276</v>
      </c>
      <c r="J45" s="9">
        <f>SUM(I45)/(I1)</f>
        <v>138</v>
      </c>
    </row>
    <row r="46" spans="1:10" ht="12.75">
      <c r="A46" s="7" t="s">
        <v>27</v>
      </c>
      <c r="B46" s="8">
        <v>334</v>
      </c>
      <c r="C46" s="8">
        <v>217</v>
      </c>
      <c r="D46" s="8"/>
      <c r="E46" s="8"/>
      <c r="F46" s="8"/>
      <c r="G46" s="8"/>
      <c r="H46" s="8"/>
      <c r="I46" s="8">
        <f t="shared" si="3"/>
        <v>551</v>
      </c>
      <c r="J46" s="9">
        <f>SUM(I46)/(I1)</f>
        <v>275.5</v>
      </c>
    </row>
    <row r="47" spans="1:10" ht="12.75">
      <c r="A47" s="7" t="s">
        <v>28</v>
      </c>
      <c r="B47" s="8">
        <f>SUM(B45)+(B46)</f>
        <v>542</v>
      </c>
      <c r="C47" s="8">
        <f>SUM(C45)+(C46)</f>
        <v>285</v>
      </c>
      <c r="D47" s="8"/>
      <c r="E47" s="8"/>
      <c r="F47" s="8"/>
      <c r="G47" s="8"/>
      <c r="H47" s="8"/>
      <c r="I47" s="8">
        <f t="shared" si="3"/>
        <v>827</v>
      </c>
      <c r="J47" s="9">
        <f>SUM(I47)/(I1)</f>
        <v>413.5</v>
      </c>
    </row>
    <row r="48" spans="1:10" ht="12.75">
      <c r="A48" s="7" t="s">
        <v>29</v>
      </c>
      <c r="B48" s="8">
        <v>12</v>
      </c>
      <c r="C48" s="8">
        <v>8</v>
      </c>
      <c r="D48" s="8"/>
      <c r="E48" s="8"/>
      <c r="F48" s="8"/>
      <c r="G48" s="1"/>
      <c r="H48" s="8"/>
      <c r="I48" s="8">
        <f t="shared" si="3"/>
        <v>20</v>
      </c>
      <c r="J48" s="9">
        <f>SUM(I48)/(I1)</f>
        <v>10</v>
      </c>
    </row>
    <row r="49" spans="1:10" ht="12.75">
      <c r="A49" s="7" t="s">
        <v>30</v>
      </c>
      <c r="B49" s="8">
        <v>17</v>
      </c>
      <c r="C49" s="8">
        <v>22</v>
      </c>
      <c r="D49" s="8"/>
      <c r="E49" s="8"/>
      <c r="F49" s="8"/>
      <c r="G49" s="8"/>
      <c r="H49" s="8"/>
      <c r="I49" s="8">
        <f t="shared" si="3"/>
        <v>39</v>
      </c>
      <c r="J49" s="9">
        <f>SUM(I49)/(I1)</f>
        <v>19.5</v>
      </c>
    </row>
    <row r="50" spans="1:10" ht="12.75">
      <c r="A50" s="7" t="s">
        <v>31</v>
      </c>
      <c r="B50" s="8">
        <v>2</v>
      </c>
      <c r="C50" s="8">
        <v>1</v>
      </c>
      <c r="D50" s="8"/>
      <c r="E50" s="8"/>
      <c r="F50" s="8"/>
      <c r="G50" s="8"/>
      <c r="H50" s="8"/>
      <c r="I50" s="8">
        <f t="shared" si="3"/>
        <v>3</v>
      </c>
      <c r="J50" s="9">
        <f>SUM(I50)/(I1)</f>
        <v>1.5</v>
      </c>
    </row>
    <row r="51" spans="1:10" ht="12.75">
      <c r="A51" s="7" t="s">
        <v>32</v>
      </c>
      <c r="B51" s="8">
        <v>0</v>
      </c>
      <c r="C51" s="8">
        <v>3</v>
      </c>
      <c r="D51" s="8"/>
      <c r="E51" s="8"/>
      <c r="F51" s="8"/>
      <c r="G51" s="8"/>
      <c r="H51" s="8"/>
      <c r="I51" s="8">
        <f t="shared" si="3"/>
        <v>3</v>
      </c>
      <c r="J51" s="9">
        <f>SUM(I51)/(I1)</f>
        <v>1.5</v>
      </c>
    </row>
    <row r="52" spans="1:10" ht="12.75">
      <c r="A52" s="7" t="s">
        <v>33</v>
      </c>
      <c r="B52" s="8">
        <v>0</v>
      </c>
      <c r="C52" s="8">
        <v>127</v>
      </c>
      <c r="D52" s="8"/>
      <c r="E52" s="8"/>
      <c r="F52" s="8"/>
      <c r="G52" s="8"/>
      <c r="H52" s="8"/>
      <c r="I52" s="8">
        <f t="shared" si="3"/>
        <v>127</v>
      </c>
      <c r="J52" s="9">
        <f>SUM(I52)/(I1)</f>
        <v>63.5</v>
      </c>
    </row>
    <row r="53" spans="1:10" ht="12.75">
      <c r="A53" s="7" t="s">
        <v>34</v>
      </c>
      <c r="B53" s="9">
        <v>0</v>
      </c>
      <c r="C53" s="9">
        <f>SUM(C52/C51)</f>
        <v>42.333333333333336</v>
      </c>
      <c r="D53" s="9"/>
      <c r="E53" s="9"/>
      <c r="F53" s="9"/>
      <c r="G53" s="9"/>
      <c r="H53" s="9"/>
      <c r="I53" s="8"/>
      <c r="J53" s="9">
        <f>SUM(I52/I51)</f>
        <v>42.333333333333336</v>
      </c>
    </row>
    <row r="54" spans="1:10" ht="12.75">
      <c r="A54" s="7" t="s">
        <v>35</v>
      </c>
      <c r="B54" s="8">
        <v>0</v>
      </c>
      <c r="C54" s="8">
        <v>1</v>
      </c>
      <c r="D54" s="8"/>
      <c r="E54" s="8"/>
      <c r="F54" s="8"/>
      <c r="G54" s="8"/>
      <c r="H54" s="8"/>
      <c r="I54" s="8">
        <f>SUM(B54:H54)</f>
        <v>1</v>
      </c>
      <c r="J54" s="9">
        <f>SUM(I54)/(I1)</f>
        <v>0.5</v>
      </c>
    </row>
    <row r="55" spans="1:10" ht="12.75">
      <c r="A55" s="7" t="s">
        <v>36</v>
      </c>
      <c r="B55" s="8">
        <v>0</v>
      </c>
      <c r="C55" s="8">
        <v>1</v>
      </c>
      <c r="D55" s="8"/>
      <c r="E55" s="8"/>
      <c r="F55" s="8"/>
      <c r="G55" s="8"/>
      <c r="H55" s="8"/>
      <c r="I55" s="8">
        <f>SUM(B55:H55)</f>
        <v>1</v>
      </c>
      <c r="J55" s="9">
        <f>SUM(I55)/(I1)</f>
        <v>0.5</v>
      </c>
    </row>
    <row r="56" spans="1:10" ht="12.75">
      <c r="A56" s="7" t="s">
        <v>37</v>
      </c>
      <c r="B56" s="8">
        <v>6</v>
      </c>
      <c r="C56" s="8">
        <v>8</v>
      </c>
      <c r="D56" s="8"/>
      <c r="E56" s="8"/>
      <c r="F56" s="8"/>
      <c r="G56" s="8"/>
      <c r="H56" s="8"/>
      <c r="I56" s="8">
        <f>SUM(B56:H56)</f>
        <v>14</v>
      </c>
      <c r="J56" s="9">
        <f>SUM(I56)/(I1)</f>
        <v>7</v>
      </c>
    </row>
    <row r="57" spans="1:10" ht="12.75">
      <c r="A57" s="7" t="s">
        <v>38</v>
      </c>
      <c r="B57" s="8">
        <v>65</v>
      </c>
      <c r="C57" s="8">
        <v>61</v>
      </c>
      <c r="D57" s="8"/>
      <c r="E57" s="8"/>
      <c r="F57" s="8"/>
      <c r="G57" s="8"/>
      <c r="H57" s="8"/>
      <c r="I57" s="8">
        <f>SUM(B57:H57)</f>
        <v>126</v>
      </c>
      <c r="J57" s="9">
        <f>SUM(I57)/(I1)</f>
        <v>63</v>
      </c>
    </row>
    <row r="58" spans="1:10" ht="13.5" thickBot="1">
      <c r="A58" s="34" t="s">
        <v>39</v>
      </c>
      <c r="B58" s="55" t="s">
        <v>248</v>
      </c>
      <c r="C58" s="55" t="s">
        <v>279</v>
      </c>
      <c r="D58" s="55"/>
      <c r="E58" s="55"/>
      <c r="F58" s="55"/>
      <c r="G58" s="55"/>
      <c r="H58" s="55"/>
      <c r="I58" s="55" t="s">
        <v>288</v>
      </c>
      <c r="J58" s="55" t="s">
        <v>289</v>
      </c>
    </row>
    <row r="59" spans="1:10" ht="20.25" thickBot="1" thickTop="1">
      <c r="A59" s="2" t="s">
        <v>299</v>
      </c>
      <c r="B59" s="3"/>
      <c r="C59" s="3"/>
      <c r="D59" s="13"/>
      <c r="E59" s="3"/>
      <c r="F59" s="3"/>
      <c r="G59" s="3"/>
      <c r="H59" s="3"/>
      <c r="I59" s="3">
        <v>2</v>
      </c>
      <c r="J59" s="4" t="s">
        <v>0</v>
      </c>
    </row>
    <row r="60" spans="1:10" s="12" customFormat="1" ht="12.75" thickTop="1">
      <c r="A60" s="32" t="s">
        <v>40</v>
      </c>
      <c r="B60" s="33" t="s">
        <v>41</v>
      </c>
      <c r="C60" s="33" t="s">
        <v>42</v>
      </c>
      <c r="D60" s="33" t="s">
        <v>9</v>
      </c>
      <c r="E60" s="33" t="s">
        <v>43</v>
      </c>
      <c r="F60" s="33" t="s">
        <v>44</v>
      </c>
      <c r="G60" s="33"/>
      <c r="H60" s="33"/>
      <c r="I60" s="33"/>
      <c r="J60" s="33"/>
    </row>
    <row r="61" spans="1:10" s="7" customFormat="1" ht="12.75">
      <c r="A61" s="48" t="s">
        <v>128</v>
      </c>
      <c r="B61" s="8">
        <v>27</v>
      </c>
      <c r="C61" s="8">
        <v>142</v>
      </c>
      <c r="D61" s="9">
        <f aca="true" t="shared" si="4" ref="D61:D69">SUM(C61)/(B61)</f>
        <v>5.2592592592592595</v>
      </c>
      <c r="E61" s="1">
        <v>14</v>
      </c>
      <c r="F61" s="1">
        <v>1</v>
      </c>
      <c r="G61" s="8"/>
      <c r="H61" s="8"/>
      <c r="I61" s="8"/>
      <c r="J61" s="8"/>
    </row>
    <row r="62" spans="1:10" s="7" customFormat="1" ht="12.75">
      <c r="A62" s="48" t="s">
        <v>127</v>
      </c>
      <c r="B62" s="8">
        <v>20</v>
      </c>
      <c r="C62" s="8">
        <v>141</v>
      </c>
      <c r="D62" s="9">
        <f t="shared" si="4"/>
        <v>7.05</v>
      </c>
      <c r="E62" s="1" t="s">
        <v>290</v>
      </c>
      <c r="F62" s="1">
        <v>1</v>
      </c>
      <c r="G62" s="8"/>
      <c r="H62" s="8"/>
      <c r="I62" s="8"/>
      <c r="J62" s="8"/>
    </row>
    <row r="63" spans="1:10" s="7" customFormat="1" ht="12.75">
      <c r="A63" s="48" t="s">
        <v>129</v>
      </c>
      <c r="B63" s="8">
        <v>13</v>
      </c>
      <c r="C63" s="8">
        <v>60</v>
      </c>
      <c r="D63" s="9">
        <f t="shared" si="4"/>
        <v>4.615384615384615</v>
      </c>
      <c r="E63" s="1">
        <v>19</v>
      </c>
      <c r="F63" s="1">
        <v>1</v>
      </c>
      <c r="G63" s="8"/>
      <c r="H63" s="8"/>
      <c r="I63" s="8"/>
      <c r="J63" s="8"/>
    </row>
    <row r="64" spans="1:10" s="7" customFormat="1" ht="12.75">
      <c r="A64" s="48" t="s">
        <v>160</v>
      </c>
      <c r="B64" s="8">
        <v>3</v>
      </c>
      <c r="C64" s="8">
        <v>22</v>
      </c>
      <c r="D64" s="9">
        <f t="shared" si="4"/>
        <v>7.333333333333333</v>
      </c>
      <c r="E64" s="1">
        <v>22</v>
      </c>
      <c r="F64" s="1">
        <v>0</v>
      </c>
      <c r="G64" s="8"/>
      <c r="H64" s="8"/>
      <c r="I64" s="8"/>
      <c r="J64" s="8"/>
    </row>
    <row r="65" spans="1:10" s="7" customFormat="1" ht="12.75">
      <c r="A65" s="48" t="s">
        <v>130</v>
      </c>
      <c r="B65" s="8">
        <v>2</v>
      </c>
      <c r="C65" s="8">
        <v>17</v>
      </c>
      <c r="D65" s="9">
        <f t="shared" si="4"/>
        <v>8.5</v>
      </c>
      <c r="E65" s="1">
        <v>9</v>
      </c>
      <c r="F65" s="1">
        <v>0</v>
      </c>
      <c r="G65" s="8"/>
      <c r="H65" s="8"/>
      <c r="I65" s="8"/>
      <c r="J65" s="8"/>
    </row>
    <row r="66" spans="1:10" s="7" customFormat="1" ht="12.75">
      <c r="A66" s="48" t="s">
        <v>133</v>
      </c>
      <c r="B66" s="8">
        <v>1</v>
      </c>
      <c r="C66" s="8">
        <v>10</v>
      </c>
      <c r="D66" s="9">
        <f t="shared" si="4"/>
        <v>10</v>
      </c>
      <c r="E66" s="1">
        <v>10</v>
      </c>
      <c r="F66" s="1">
        <v>0</v>
      </c>
      <c r="G66" s="8"/>
      <c r="H66" s="8"/>
      <c r="I66" s="8"/>
      <c r="J66" s="8"/>
    </row>
    <row r="67" spans="1:10" s="7" customFormat="1" ht="12.75">
      <c r="A67" s="57" t="s">
        <v>134</v>
      </c>
      <c r="B67" s="8">
        <v>1</v>
      </c>
      <c r="C67" s="8">
        <v>4</v>
      </c>
      <c r="D67" s="9">
        <f t="shared" si="4"/>
        <v>4</v>
      </c>
      <c r="E67" s="1">
        <v>4</v>
      </c>
      <c r="F67" s="1">
        <v>0</v>
      </c>
      <c r="G67" s="8"/>
      <c r="H67" s="8"/>
      <c r="I67" s="8"/>
      <c r="J67" s="8"/>
    </row>
    <row r="68" spans="1:10" s="12" customFormat="1" ht="12">
      <c r="A68" s="5" t="s">
        <v>8</v>
      </c>
      <c r="B68" s="6">
        <f>SUM(B61:B67)</f>
        <v>67</v>
      </c>
      <c r="C68" s="6">
        <f>SUM(C61:C67)</f>
        <v>396</v>
      </c>
      <c r="D68" s="15">
        <f t="shared" si="4"/>
        <v>5.91044776119403</v>
      </c>
      <c r="E68" s="6" t="s">
        <v>290</v>
      </c>
      <c r="F68" s="6">
        <f>SUM(F61:F67)</f>
        <v>3</v>
      </c>
      <c r="G68" s="6"/>
      <c r="H68" s="6"/>
      <c r="I68" s="6"/>
      <c r="J68" s="6"/>
    </row>
    <row r="69" spans="1:10" s="12" customFormat="1" ht="12.75" thickBot="1">
      <c r="A69" s="5" t="s">
        <v>11</v>
      </c>
      <c r="B69" s="6">
        <f>I44</f>
        <v>71</v>
      </c>
      <c r="C69" s="6">
        <f>I45</f>
        <v>276</v>
      </c>
      <c r="D69" s="15">
        <f t="shared" si="4"/>
        <v>3.887323943661972</v>
      </c>
      <c r="E69" s="6">
        <v>32</v>
      </c>
      <c r="F69" s="6">
        <v>2</v>
      </c>
      <c r="G69" s="6"/>
      <c r="H69" s="6"/>
      <c r="I69" s="6"/>
      <c r="J69" s="6"/>
    </row>
    <row r="70" spans="1:10" s="12" customFormat="1" ht="12.75" thickTop="1">
      <c r="A70" s="32" t="s">
        <v>45</v>
      </c>
      <c r="B70" s="33" t="s">
        <v>46</v>
      </c>
      <c r="C70" s="33" t="s">
        <v>41</v>
      </c>
      <c r="D70" s="33" t="s">
        <v>47</v>
      </c>
      <c r="E70" s="33" t="s">
        <v>48</v>
      </c>
      <c r="F70" s="33" t="s">
        <v>42</v>
      </c>
      <c r="G70" s="33" t="s">
        <v>49</v>
      </c>
      <c r="H70" s="33" t="s">
        <v>44</v>
      </c>
      <c r="I70" s="33" t="s">
        <v>43</v>
      </c>
      <c r="J70" s="6"/>
    </row>
    <row r="71" spans="1:10" s="7" customFormat="1" ht="12.75">
      <c r="A71" s="48" t="s">
        <v>129</v>
      </c>
      <c r="B71" s="8">
        <v>20</v>
      </c>
      <c r="C71" s="8">
        <v>42</v>
      </c>
      <c r="D71" s="8">
        <v>2</v>
      </c>
      <c r="E71" s="10">
        <f>SUM(B71)/(C71)</f>
        <v>0.47619047619047616</v>
      </c>
      <c r="F71" s="8">
        <v>279</v>
      </c>
      <c r="G71" s="16">
        <f>SUM(F71)/(C71)</f>
        <v>6.642857142857143</v>
      </c>
      <c r="H71" s="8">
        <v>2</v>
      </c>
      <c r="I71" s="1">
        <v>56</v>
      </c>
      <c r="J71" s="8"/>
    </row>
    <row r="72" spans="1:10" s="7" customFormat="1" ht="12.75">
      <c r="A72" s="48" t="s">
        <v>164</v>
      </c>
      <c r="B72" s="8">
        <v>0</v>
      </c>
      <c r="C72" s="8">
        <v>1</v>
      </c>
      <c r="D72" s="8">
        <v>1</v>
      </c>
      <c r="E72" s="10">
        <f>SUM(B72)/(C72)</f>
        <v>0</v>
      </c>
      <c r="F72" s="8">
        <v>0</v>
      </c>
      <c r="G72" s="16">
        <f>SUM(F72)/(C72)</f>
        <v>0</v>
      </c>
      <c r="H72" s="8">
        <v>0</v>
      </c>
      <c r="I72" s="1" t="s">
        <v>103</v>
      </c>
      <c r="J72" s="8"/>
    </row>
    <row r="73" spans="1:10" s="22" customFormat="1" ht="12.75">
      <c r="A73" s="5" t="s">
        <v>8</v>
      </c>
      <c r="B73" s="6">
        <f>SUM(B71:B72)</f>
        <v>20</v>
      </c>
      <c r="C73" s="6">
        <f>SUM(C71:C72)</f>
        <v>43</v>
      </c>
      <c r="D73" s="6">
        <f>SUM(D71:D72)</f>
        <v>3</v>
      </c>
      <c r="E73" s="17">
        <f>SUM(B73)/(C73)</f>
        <v>0.46511627906976744</v>
      </c>
      <c r="F73" s="6">
        <f>SUM(F71:F72)</f>
        <v>279</v>
      </c>
      <c r="G73" s="18">
        <f>SUM(F73)/(C73)</f>
        <v>6.488372093023256</v>
      </c>
      <c r="H73" s="6">
        <f>SUM(H71:H72)</f>
        <v>2</v>
      </c>
      <c r="I73" s="6">
        <v>56</v>
      </c>
      <c r="J73" s="6"/>
    </row>
    <row r="74" spans="1:10" s="22" customFormat="1" ht="13.5" thickBot="1">
      <c r="A74" s="5" t="s">
        <v>11</v>
      </c>
      <c r="B74" s="6">
        <f>I48</f>
        <v>20</v>
      </c>
      <c r="C74" s="6">
        <f>I49</f>
        <v>39</v>
      </c>
      <c r="D74" s="6">
        <f>I50</f>
        <v>3</v>
      </c>
      <c r="E74" s="17">
        <f>SUM(B74)/(C74)</f>
        <v>0.5128205128205128</v>
      </c>
      <c r="F74" s="6">
        <f>I46</f>
        <v>551</v>
      </c>
      <c r="G74" s="18">
        <f>SUM(F74)/(C74)</f>
        <v>14.128205128205128</v>
      </c>
      <c r="H74" s="6">
        <v>6</v>
      </c>
      <c r="I74" s="6" t="s">
        <v>249</v>
      </c>
      <c r="J74" s="6"/>
    </row>
    <row r="75" spans="1:10" ht="13.5" thickTop="1">
      <c r="A75" s="32" t="s">
        <v>50</v>
      </c>
      <c r="B75" s="33" t="s">
        <v>51</v>
      </c>
      <c r="C75" s="33" t="s">
        <v>42</v>
      </c>
      <c r="D75" s="33" t="s">
        <v>9</v>
      </c>
      <c r="E75" s="33" t="s">
        <v>43</v>
      </c>
      <c r="F75" s="33" t="s">
        <v>44</v>
      </c>
      <c r="G75" s="33"/>
      <c r="H75" s="33"/>
      <c r="I75" s="33"/>
      <c r="J75" s="6"/>
    </row>
    <row r="76" spans="1:10" s="7" customFormat="1" ht="12.75">
      <c r="A76" s="48" t="s">
        <v>136</v>
      </c>
      <c r="B76" s="8">
        <v>9</v>
      </c>
      <c r="C76" s="8">
        <v>82</v>
      </c>
      <c r="D76" s="9">
        <f aca="true" t="shared" si="5" ref="D76:D82">SUM(C76)/(B76)</f>
        <v>9.11111111111111</v>
      </c>
      <c r="E76" s="1">
        <v>19</v>
      </c>
      <c r="F76" s="8">
        <v>0</v>
      </c>
      <c r="G76" s="8"/>
      <c r="H76" s="8"/>
      <c r="I76" s="8"/>
      <c r="J76" s="8"/>
    </row>
    <row r="77" spans="1:10" s="7" customFormat="1" ht="12.75">
      <c r="A77" s="48" t="s">
        <v>133</v>
      </c>
      <c r="B77" s="8">
        <v>5</v>
      </c>
      <c r="C77" s="8">
        <v>109</v>
      </c>
      <c r="D77" s="9">
        <f t="shared" si="5"/>
        <v>21.8</v>
      </c>
      <c r="E77" s="1">
        <v>56</v>
      </c>
      <c r="F77" s="8">
        <v>1</v>
      </c>
      <c r="G77" s="8"/>
      <c r="H77" s="8"/>
      <c r="I77" s="8"/>
      <c r="J77" s="8"/>
    </row>
    <row r="78" spans="1:10" s="7" customFormat="1" ht="12.75">
      <c r="A78" s="48" t="s">
        <v>135</v>
      </c>
      <c r="B78" s="8">
        <v>4</v>
      </c>
      <c r="C78" s="8">
        <v>72</v>
      </c>
      <c r="D78" s="9">
        <f t="shared" si="5"/>
        <v>18</v>
      </c>
      <c r="E78" s="1">
        <v>55</v>
      </c>
      <c r="F78" s="8">
        <v>1</v>
      </c>
      <c r="G78" s="8"/>
      <c r="H78" s="8"/>
      <c r="I78" s="8"/>
      <c r="J78" s="8"/>
    </row>
    <row r="79" spans="1:10" s="7" customFormat="1" ht="12.75">
      <c r="A79" s="48" t="s">
        <v>134</v>
      </c>
      <c r="B79" s="8">
        <v>1</v>
      </c>
      <c r="C79" s="8">
        <v>9</v>
      </c>
      <c r="D79" s="9">
        <f t="shared" si="5"/>
        <v>9</v>
      </c>
      <c r="E79" s="1">
        <v>9</v>
      </c>
      <c r="F79" s="8">
        <v>0</v>
      </c>
      <c r="G79" s="8"/>
      <c r="H79" s="8"/>
      <c r="I79" s="8"/>
      <c r="J79" s="8"/>
    </row>
    <row r="80" spans="1:10" s="7" customFormat="1" ht="12.75">
      <c r="A80" s="48" t="s">
        <v>164</v>
      </c>
      <c r="B80" s="8">
        <v>1</v>
      </c>
      <c r="C80" s="8">
        <v>7</v>
      </c>
      <c r="D80" s="9">
        <f t="shared" si="5"/>
        <v>7</v>
      </c>
      <c r="E80" s="1">
        <v>7</v>
      </c>
      <c r="F80" s="8">
        <v>0</v>
      </c>
      <c r="G80" s="8"/>
      <c r="H80" s="8"/>
      <c r="I80" s="8"/>
      <c r="J80" s="8"/>
    </row>
    <row r="81" spans="1:10" s="12" customFormat="1" ht="12">
      <c r="A81" s="5" t="s">
        <v>8</v>
      </c>
      <c r="B81" s="6">
        <f>SUM(B76:B80)</f>
        <v>20</v>
      </c>
      <c r="C81" s="6">
        <f>SUM(C76:C80)</f>
        <v>279</v>
      </c>
      <c r="D81" s="15">
        <f t="shared" si="5"/>
        <v>13.95</v>
      </c>
      <c r="E81" s="6">
        <v>56</v>
      </c>
      <c r="F81" s="6">
        <f>SUM(F76:F80)</f>
        <v>2</v>
      </c>
      <c r="G81" s="6"/>
      <c r="H81" s="6"/>
      <c r="I81" s="6"/>
      <c r="J81" s="6"/>
    </row>
    <row r="82" spans="1:10" s="12" customFormat="1" ht="12.75" thickBot="1">
      <c r="A82" s="5" t="s">
        <v>11</v>
      </c>
      <c r="B82" s="6">
        <f>I48</f>
        <v>20</v>
      </c>
      <c r="C82" s="6">
        <f>I46</f>
        <v>551</v>
      </c>
      <c r="D82" s="15">
        <f t="shared" si="5"/>
        <v>27.55</v>
      </c>
      <c r="E82" s="6" t="str">
        <f>I74</f>
        <v>t89</v>
      </c>
      <c r="F82" s="6">
        <f>H74</f>
        <v>6</v>
      </c>
      <c r="G82" s="6"/>
      <c r="H82" s="6"/>
      <c r="I82" s="6"/>
      <c r="J82" s="6"/>
    </row>
    <row r="83" spans="1:10" s="12" customFormat="1" ht="12.75" thickTop="1">
      <c r="A83" s="32"/>
      <c r="B83" s="33" t="s">
        <v>44</v>
      </c>
      <c r="C83" s="33" t="s">
        <v>44</v>
      </c>
      <c r="D83" s="33" t="s">
        <v>44</v>
      </c>
      <c r="E83" s="33"/>
      <c r="F83" s="33"/>
      <c r="G83" s="33"/>
      <c r="H83" s="33"/>
      <c r="I83" s="33"/>
      <c r="J83" s="6"/>
    </row>
    <row r="84" spans="1:10" s="12" customFormat="1" ht="12">
      <c r="A84" s="5" t="s">
        <v>52</v>
      </c>
      <c r="B84" s="6" t="s">
        <v>53</v>
      </c>
      <c r="C84" s="6" t="s">
        <v>51</v>
      </c>
      <c r="D84" s="6" t="s">
        <v>54</v>
      </c>
      <c r="E84" s="6" t="s">
        <v>55</v>
      </c>
      <c r="F84" s="6" t="s">
        <v>56</v>
      </c>
      <c r="G84" s="6" t="s">
        <v>57</v>
      </c>
      <c r="H84" s="6" t="s">
        <v>58</v>
      </c>
      <c r="I84" s="6" t="s">
        <v>59</v>
      </c>
      <c r="J84" s="6"/>
    </row>
    <row r="85" spans="1:10" s="7" customFormat="1" ht="12.75">
      <c r="A85" s="7" t="s">
        <v>128</v>
      </c>
      <c r="B85" s="8">
        <v>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f aca="true" t="shared" si="6" ref="I85:I93">SUM(B85*6)+(C85*6)+(D85*6)+(E85)+(F85*2)+(G85*3)+(H85*2)</f>
        <v>6</v>
      </c>
      <c r="J85" s="8"/>
    </row>
    <row r="86" spans="1:10" s="7" customFormat="1" ht="12.75">
      <c r="A86" s="7" t="s">
        <v>129</v>
      </c>
      <c r="B86" s="8">
        <v>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f t="shared" si="6"/>
        <v>6</v>
      </c>
      <c r="J86" s="8"/>
    </row>
    <row r="87" spans="1:10" s="7" customFormat="1" ht="12.75">
      <c r="A87" s="7" t="s">
        <v>135</v>
      </c>
      <c r="B87" s="8">
        <v>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f t="shared" si="6"/>
        <v>6</v>
      </c>
      <c r="J87" s="8"/>
    </row>
    <row r="88" spans="1:10" s="7" customFormat="1" ht="12.75">
      <c r="A88" s="7" t="s">
        <v>127</v>
      </c>
      <c r="B88" s="8">
        <v>1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f t="shared" si="6"/>
        <v>6</v>
      </c>
      <c r="J88" s="8"/>
    </row>
    <row r="89" spans="1:10" s="7" customFormat="1" ht="12.75">
      <c r="A89" s="7" t="s">
        <v>136</v>
      </c>
      <c r="B89" s="8">
        <v>0</v>
      </c>
      <c r="C89" s="8">
        <v>1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f t="shared" si="6"/>
        <v>6</v>
      </c>
      <c r="J89" s="8"/>
    </row>
    <row r="90" spans="1:10" s="7" customFormat="1" ht="12.75">
      <c r="A90" s="7" t="s">
        <v>133</v>
      </c>
      <c r="B90" s="8">
        <v>0</v>
      </c>
      <c r="C90" s="8">
        <v>1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f t="shared" si="6"/>
        <v>6</v>
      </c>
      <c r="J90" s="8"/>
    </row>
    <row r="91" spans="1:10" s="7" customFormat="1" ht="12.75">
      <c r="A91" s="7" t="s">
        <v>163</v>
      </c>
      <c r="B91" s="8">
        <v>0</v>
      </c>
      <c r="C91" s="8">
        <v>0</v>
      </c>
      <c r="D91" s="8">
        <v>0</v>
      </c>
      <c r="E91" s="8">
        <v>4</v>
      </c>
      <c r="F91" s="8">
        <v>0</v>
      </c>
      <c r="G91" s="8">
        <v>0</v>
      </c>
      <c r="H91" s="8">
        <v>0</v>
      </c>
      <c r="I91" s="8">
        <f t="shared" si="6"/>
        <v>4</v>
      </c>
      <c r="J91" s="8"/>
    </row>
    <row r="92" spans="1:10" s="12" customFormat="1" ht="12">
      <c r="A92" s="5" t="s">
        <v>8</v>
      </c>
      <c r="B92" s="6">
        <f aca="true" t="shared" si="7" ref="B92:H92">SUM(B85:B91)</f>
        <v>4</v>
      </c>
      <c r="C92" s="6">
        <f t="shared" si="7"/>
        <v>2</v>
      </c>
      <c r="D92" s="6">
        <f t="shared" si="7"/>
        <v>0</v>
      </c>
      <c r="E92" s="6">
        <f t="shared" si="7"/>
        <v>4</v>
      </c>
      <c r="F92" s="6">
        <f t="shared" si="7"/>
        <v>0</v>
      </c>
      <c r="G92" s="6">
        <f t="shared" si="7"/>
        <v>0</v>
      </c>
      <c r="H92" s="6">
        <f t="shared" si="7"/>
        <v>0</v>
      </c>
      <c r="I92" s="6">
        <f t="shared" si="6"/>
        <v>40</v>
      </c>
      <c r="J92" s="6"/>
    </row>
    <row r="93" spans="1:10" s="12" customFormat="1" ht="12.75" thickBot="1">
      <c r="A93" s="5" t="s">
        <v>11</v>
      </c>
      <c r="B93" s="6">
        <f>F69</f>
        <v>2</v>
      </c>
      <c r="C93" s="6">
        <f>H74</f>
        <v>6</v>
      </c>
      <c r="D93" s="6">
        <f>SUM(F102+F106+F112)</f>
        <v>1</v>
      </c>
      <c r="E93" s="6">
        <f>B97</f>
        <v>6</v>
      </c>
      <c r="F93" s="6">
        <v>0</v>
      </c>
      <c r="G93" s="6">
        <f>E97</f>
        <v>0</v>
      </c>
      <c r="H93" s="6">
        <v>0</v>
      </c>
      <c r="I93" s="6">
        <f t="shared" si="6"/>
        <v>60</v>
      </c>
      <c r="J93" s="6"/>
    </row>
    <row r="94" spans="1:12" s="12" customFormat="1" ht="12.75" thickTop="1">
      <c r="A94" s="32" t="s">
        <v>60</v>
      </c>
      <c r="B94" s="33" t="s">
        <v>61</v>
      </c>
      <c r="C94" s="33" t="s">
        <v>62</v>
      </c>
      <c r="D94" s="33" t="s">
        <v>48</v>
      </c>
      <c r="E94" s="33" t="s">
        <v>93</v>
      </c>
      <c r="F94" s="33" t="s">
        <v>63</v>
      </c>
      <c r="G94" s="33" t="s">
        <v>48</v>
      </c>
      <c r="H94" s="33" t="s">
        <v>43</v>
      </c>
      <c r="I94" s="33" t="s">
        <v>59</v>
      </c>
      <c r="J94" s="35" t="s">
        <v>76</v>
      </c>
      <c r="K94" s="36"/>
      <c r="L94" s="36"/>
    </row>
    <row r="95" spans="1:12" s="7" customFormat="1" ht="12.75">
      <c r="A95" s="48" t="s">
        <v>163</v>
      </c>
      <c r="B95" s="58">
        <v>4</v>
      </c>
      <c r="C95" s="58">
        <v>6</v>
      </c>
      <c r="D95" s="10">
        <f>SUM(B95/C95)</f>
        <v>0.6666666666666666</v>
      </c>
      <c r="E95" s="20">
        <v>0</v>
      </c>
      <c r="F95" s="20">
        <v>0</v>
      </c>
      <c r="G95" s="10">
        <v>0</v>
      </c>
      <c r="H95" s="1" t="s">
        <v>103</v>
      </c>
      <c r="I95" s="8">
        <f>SUM(B95)+(E95*3)</f>
        <v>4</v>
      </c>
      <c r="J95" s="59"/>
      <c r="K95" s="56"/>
      <c r="L95" s="56"/>
    </row>
    <row r="96" spans="1:10" s="5" customFormat="1" ht="12">
      <c r="A96" s="5" t="s">
        <v>8</v>
      </c>
      <c r="B96" s="6">
        <f>SUM(B95:B95)</f>
        <v>4</v>
      </c>
      <c r="C96" s="6">
        <f>SUM(C95:C95)</f>
        <v>6</v>
      </c>
      <c r="D96" s="17">
        <f>SUM(B96/C96)</f>
        <v>0.6666666666666666</v>
      </c>
      <c r="E96" s="24">
        <f>SUM(E95:E95)</f>
        <v>0</v>
      </c>
      <c r="F96" s="24">
        <f>SUM(F95:F95)</f>
        <v>0</v>
      </c>
      <c r="G96" s="31">
        <v>0</v>
      </c>
      <c r="H96" s="6" t="s">
        <v>103</v>
      </c>
      <c r="I96" s="6">
        <f>SUM(B96)+(E96*3)</f>
        <v>4</v>
      </c>
      <c r="J96" s="19"/>
    </row>
    <row r="97" spans="1:12" s="5" customFormat="1" ht="12.75" thickBot="1">
      <c r="A97" s="37" t="s">
        <v>11</v>
      </c>
      <c r="B97" s="38">
        <v>6</v>
      </c>
      <c r="C97" s="38">
        <v>8</v>
      </c>
      <c r="D97" s="39">
        <f>SUM(B97/C97)</f>
        <v>0.75</v>
      </c>
      <c r="E97" s="40">
        <v>0</v>
      </c>
      <c r="F97" s="40">
        <v>1</v>
      </c>
      <c r="G97" s="39">
        <f>SUM(E97/F97)</f>
        <v>0</v>
      </c>
      <c r="H97" s="38" t="s">
        <v>103</v>
      </c>
      <c r="I97" s="38">
        <f>SUM(B97)+(E97*3)</f>
        <v>6</v>
      </c>
      <c r="J97" s="41" t="s">
        <v>291</v>
      </c>
      <c r="K97" s="37"/>
      <c r="L97" s="37"/>
    </row>
    <row r="98" spans="1:10" s="12" customFormat="1" ht="12.75" thickTop="1">
      <c r="A98" s="32" t="s">
        <v>77</v>
      </c>
      <c r="B98" s="33" t="s">
        <v>78</v>
      </c>
      <c r="C98" s="33" t="s">
        <v>42</v>
      </c>
      <c r="D98" s="33" t="s">
        <v>9</v>
      </c>
      <c r="E98" s="33" t="s">
        <v>43</v>
      </c>
      <c r="F98" s="33" t="s">
        <v>44</v>
      </c>
      <c r="G98" s="6"/>
      <c r="H98" s="6"/>
      <c r="I98" s="6"/>
      <c r="J98" s="6"/>
    </row>
    <row r="99" spans="1:10" s="7" customFormat="1" ht="12.75">
      <c r="A99" s="48" t="s">
        <v>136</v>
      </c>
      <c r="B99" s="8">
        <v>4</v>
      </c>
      <c r="C99" s="8">
        <v>128</v>
      </c>
      <c r="D99" s="9">
        <f>SUM(C99)/(B99)</f>
        <v>32</v>
      </c>
      <c r="E99" s="1">
        <v>57</v>
      </c>
      <c r="F99" s="8">
        <v>0</v>
      </c>
      <c r="G99" s="8"/>
      <c r="H99" s="8"/>
      <c r="I99" s="8"/>
      <c r="J99" s="8"/>
    </row>
    <row r="100" spans="1:10" s="7" customFormat="1" ht="12.75">
      <c r="A100" s="48" t="s">
        <v>133</v>
      </c>
      <c r="B100" s="8">
        <v>3</v>
      </c>
      <c r="C100" s="8">
        <v>78</v>
      </c>
      <c r="D100" s="9">
        <f>SUM(C100)/(B100)</f>
        <v>26</v>
      </c>
      <c r="E100" s="1">
        <v>36</v>
      </c>
      <c r="F100" s="8">
        <v>0</v>
      </c>
      <c r="G100" s="8"/>
      <c r="H100" s="8"/>
      <c r="I100" s="8"/>
      <c r="J100" s="8"/>
    </row>
    <row r="101" spans="1:10" s="12" customFormat="1" ht="12">
      <c r="A101" s="5" t="s">
        <v>8</v>
      </c>
      <c r="B101" s="6">
        <f>SUM(B99:B100)</f>
        <v>7</v>
      </c>
      <c r="C101" s="6">
        <f>SUM(C99:C100)</f>
        <v>206</v>
      </c>
      <c r="D101" s="15">
        <f>SUM(C101)/(B101)</f>
        <v>29.428571428571427</v>
      </c>
      <c r="E101" s="6">
        <v>57</v>
      </c>
      <c r="F101" s="6">
        <f>SUM(F99:F100)</f>
        <v>0</v>
      </c>
      <c r="G101" s="6"/>
      <c r="H101" s="6"/>
      <c r="I101" s="6"/>
      <c r="J101" s="6"/>
    </row>
    <row r="102" spans="1:10" s="12" customFormat="1" ht="12.75" thickBot="1">
      <c r="A102" s="5" t="s">
        <v>11</v>
      </c>
      <c r="B102" s="6">
        <v>7</v>
      </c>
      <c r="C102" s="6">
        <v>166</v>
      </c>
      <c r="D102" s="15">
        <f>SUM(C102)/(B102)</f>
        <v>23.714285714285715</v>
      </c>
      <c r="E102" s="6" t="s">
        <v>285</v>
      </c>
      <c r="F102" s="6">
        <v>1</v>
      </c>
      <c r="G102" s="6"/>
      <c r="H102" s="6"/>
      <c r="I102" s="6"/>
      <c r="J102" s="6"/>
    </row>
    <row r="103" spans="1:6" s="12" customFormat="1" ht="12.75" thickTop="1">
      <c r="A103" s="32" t="s">
        <v>66</v>
      </c>
      <c r="B103" s="33" t="s">
        <v>79</v>
      </c>
      <c r="C103" s="33" t="s">
        <v>42</v>
      </c>
      <c r="D103" s="33" t="s">
        <v>9</v>
      </c>
      <c r="E103" s="33" t="s">
        <v>43</v>
      </c>
      <c r="F103" s="33" t="s">
        <v>44</v>
      </c>
    </row>
    <row r="104" spans="1:6" s="7" customFormat="1" ht="12.75">
      <c r="A104" s="48" t="s">
        <v>129</v>
      </c>
      <c r="B104" s="8">
        <v>1</v>
      </c>
      <c r="C104" s="8">
        <v>-3</v>
      </c>
      <c r="D104" s="9">
        <f>SUM(C104)/(B104)</f>
        <v>-3</v>
      </c>
      <c r="E104" s="1">
        <v>-3</v>
      </c>
      <c r="F104" s="8">
        <v>0</v>
      </c>
    </row>
    <row r="105" spans="1:6" s="12" customFormat="1" ht="12">
      <c r="A105" s="5" t="s">
        <v>8</v>
      </c>
      <c r="B105" s="6">
        <f>SUM(B104:B104)</f>
        <v>1</v>
      </c>
      <c r="C105" s="6">
        <f>SUM(C104:C104)</f>
        <v>-3</v>
      </c>
      <c r="D105" s="15">
        <f>SUM(C105)/(B105)</f>
        <v>-3</v>
      </c>
      <c r="E105" s="6">
        <v>-3</v>
      </c>
      <c r="F105" s="6">
        <f>SUM(F104:F104)</f>
        <v>0</v>
      </c>
    </row>
    <row r="106" spans="1:6" s="12" customFormat="1" ht="12.75" thickBot="1">
      <c r="A106" s="5" t="s">
        <v>11</v>
      </c>
      <c r="B106" s="6">
        <v>1</v>
      </c>
      <c r="C106" s="6">
        <v>1</v>
      </c>
      <c r="D106" s="15">
        <f>SUM(C106)/(B106)</f>
        <v>1</v>
      </c>
      <c r="E106" s="6">
        <v>1</v>
      </c>
      <c r="F106" s="6">
        <v>0</v>
      </c>
    </row>
    <row r="107" spans="1:6" s="12" customFormat="1" ht="12.75" thickTop="1">
      <c r="A107" s="32" t="s">
        <v>67</v>
      </c>
      <c r="B107" s="33" t="s">
        <v>80</v>
      </c>
      <c r="C107" s="33" t="s">
        <v>42</v>
      </c>
      <c r="D107" s="33" t="s">
        <v>9</v>
      </c>
      <c r="E107" s="33" t="s">
        <v>43</v>
      </c>
      <c r="F107" s="33" t="s">
        <v>44</v>
      </c>
    </row>
    <row r="108" spans="1:6" s="7" customFormat="1" ht="12.75">
      <c r="A108" s="48" t="s">
        <v>136</v>
      </c>
      <c r="B108" s="8">
        <v>1</v>
      </c>
      <c r="C108" s="8">
        <v>89</v>
      </c>
      <c r="D108" s="9">
        <f>SUM(C108)/(B108)</f>
        <v>89</v>
      </c>
      <c r="E108" s="1" t="s">
        <v>249</v>
      </c>
      <c r="F108" s="8">
        <v>1</v>
      </c>
    </row>
    <row r="109" spans="1:6" s="7" customFormat="1" ht="12.75">
      <c r="A109" s="48" t="s">
        <v>164</v>
      </c>
      <c r="B109" s="8">
        <v>1</v>
      </c>
      <c r="C109" s="8">
        <v>17</v>
      </c>
      <c r="D109" s="9">
        <f>SUM(C109)/(B109)</f>
        <v>17</v>
      </c>
      <c r="E109" s="1">
        <v>17</v>
      </c>
      <c r="F109" s="8">
        <v>0</v>
      </c>
    </row>
    <row r="110" spans="1:6" s="7" customFormat="1" ht="12.75">
      <c r="A110" s="57" t="s">
        <v>167</v>
      </c>
      <c r="B110" s="8">
        <v>1</v>
      </c>
      <c r="C110" s="8">
        <v>0</v>
      </c>
      <c r="D110" s="9">
        <f>SUM(C110)/(B110)</f>
        <v>0</v>
      </c>
      <c r="E110" s="1">
        <v>0</v>
      </c>
      <c r="F110" s="8">
        <v>0</v>
      </c>
    </row>
    <row r="111" spans="1:6" s="5" customFormat="1" ht="12">
      <c r="A111" s="49" t="s">
        <v>8</v>
      </c>
      <c r="B111" s="6">
        <f>SUM(B108:B110)</f>
        <v>3</v>
      </c>
      <c r="C111" s="6">
        <f>SUM(C108:C110)</f>
        <v>106</v>
      </c>
      <c r="D111" s="15">
        <f>SUM(C111)/(B111)</f>
        <v>35.333333333333336</v>
      </c>
      <c r="E111" s="6" t="s">
        <v>249</v>
      </c>
      <c r="F111" s="6">
        <f>SUM(F108:F110)</f>
        <v>1</v>
      </c>
    </row>
    <row r="112" spans="1:6" s="12" customFormat="1" ht="12.75" thickBot="1">
      <c r="A112" s="5" t="s">
        <v>11</v>
      </c>
      <c r="B112" s="6">
        <f>I23</f>
        <v>3</v>
      </c>
      <c r="C112" s="6">
        <v>8</v>
      </c>
      <c r="D112" s="15">
        <f>SUM(C112)/(B112)</f>
        <v>2.6666666666666665</v>
      </c>
      <c r="E112" s="6">
        <v>8</v>
      </c>
      <c r="F112" s="6">
        <v>0</v>
      </c>
    </row>
    <row r="113" spans="1:6" s="12" customFormat="1" ht="12.75" thickTop="1">
      <c r="A113" s="32" t="s">
        <v>68</v>
      </c>
      <c r="B113" s="33" t="s">
        <v>81</v>
      </c>
      <c r="C113" s="33" t="s">
        <v>42</v>
      </c>
      <c r="D113" s="33" t="s">
        <v>9</v>
      </c>
      <c r="E113" s="33" t="s">
        <v>43</v>
      </c>
      <c r="F113" s="33"/>
    </row>
    <row r="114" spans="1:6" s="7" customFormat="1" ht="12.75">
      <c r="A114" s="48" t="s">
        <v>137</v>
      </c>
      <c r="B114" s="8">
        <v>9</v>
      </c>
      <c r="C114" s="8">
        <v>306</v>
      </c>
      <c r="D114" s="9">
        <f>SUM(C114)/(B114)</f>
        <v>34</v>
      </c>
      <c r="E114" s="1">
        <v>44</v>
      </c>
      <c r="F114" s="8"/>
    </row>
    <row r="115" spans="1:6" s="5" customFormat="1" ht="12">
      <c r="A115" s="49" t="s">
        <v>8</v>
      </c>
      <c r="B115" s="6">
        <f>SUM(B114:B114)</f>
        <v>9</v>
      </c>
      <c r="C115" s="6">
        <f>SUM(C114:C114)</f>
        <v>306</v>
      </c>
      <c r="D115" s="50">
        <f>SUM(C115)/(B115)</f>
        <v>34</v>
      </c>
      <c r="E115" s="6">
        <v>44</v>
      </c>
      <c r="F115" s="6"/>
    </row>
    <row r="116" spans="1:6" s="5" customFormat="1" ht="12.75" thickBot="1">
      <c r="A116" s="37" t="s">
        <v>11</v>
      </c>
      <c r="B116" s="38">
        <f>I51</f>
        <v>3</v>
      </c>
      <c r="C116" s="38">
        <f>I52</f>
        <v>127</v>
      </c>
      <c r="D116" s="43">
        <f>SUM(C116)/(B116)</f>
        <v>42.333333333333336</v>
      </c>
      <c r="E116" s="38">
        <v>46</v>
      </c>
      <c r="F116" s="38"/>
    </row>
    <row r="117" spans="1:10" s="12" customFormat="1" ht="12.75" thickTop="1">
      <c r="A117" s="32" t="s">
        <v>69</v>
      </c>
      <c r="B117" s="33" t="s">
        <v>70</v>
      </c>
      <c r="C117" s="33" t="s">
        <v>99</v>
      </c>
      <c r="D117" s="33" t="s">
        <v>71</v>
      </c>
      <c r="E117" s="33" t="s">
        <v>73</v>
      </c>
      <c r="F117" s="33" t="s">
        <v>72</v>
      </c>
      <c r="G117" s="33" t="s">
        <v>107</v>
      </c>
      <c r="H117" s="33" t="s">
        <v>74</v>
      </c>
      <c r="I117" s="33" t="s">
        <v>75</v>
      </c>
      <c r="J117" s="33" t="s">
        <v>89</v>
      </c>
    </row>
    <row r="118" spans="1:10" s="7" customFormat="1" ht="12.75">
      <c r="A118" s="61" t="s">
        <v>161</v>
      </c>
      <c r="B118" s="62">
        <v>7</v>
      </c>
      <c r="C118" s="62">
        <v>10</v>
      </c>
      <c r="D118" s="62">
        <f aca="true" t="shared" si="8" ref="D118:D138">SUM(B118:C118)</f>
        <v>17</v>
      </c>
      <c r="E118" s="62">
        <v>1</v>
      </c>
      <c r="F118" s="62"/>
      <c r="G118" s="62">
        <v>1</v>
      </c>
      <c r="H118" s="62"/>
      <c r="I118" s="62">
        <v>1</v>
      </c>
      <c r="J118" s="62"/>
    </row>
    <row r="119" spans="1:10" s="7" customFormat="1" ht="12.75">
      <c r="A119" s="61" t="s">
        <v>179</v>
      </c>
      <c r="B119" s="62">
        <v>9</v>
      </c>
      <c r="C119" s="62">
        <v>6</v>
      </c>
      <c r="D119" s="62">
        <f t="shared" si="8"/>
        <v>15</v>
      </c>
      <c r="E119" s="62">
        <v>1</v>
      </c>
      <c r="F119" s="62">
        <v>3</v>
      </c>
      <c r="G119" s="62"/>
      <c r="H119" s="62"/>
      <c r="I119" s="62"/>
      <c r="J119" s="62"/>
    </row>
    <row r="120" spans="1:10" s="7" customFormat="1" ht="12.75">
      <c r="A120" s="61" t="s">
        <v>168</v>
      </c>
      <c r="B120" s="62">
        <v>4</v>
      </c>
      <c r="C120" s="62">
        <v>10</v>
      </c>
      <c r="D120" s="62">
        <f t="shared" si="8"/>
        <v>14</v>
      </c>
      <c r="E120" s="62"/>
      <c r="F120" s="62"/>
      <c r="G120" s="62"/>
      <c r="H120" s="62"/>
      <c r="I120" s="62"/>
      <c r="J120" s="62"/>
    </row>
    <row r="121" spans="1:10" s="7" customFormat="1" ht="12.75">
      <c r="A121" s="61" t="s">
        <v>160</v>
      </c>
      <c r="B121" s="62">
        <v>6</v>
      </c>
      <c r="C121" s="62">
        <v>6</v>
      </c>
      <c r="D121" s="62">
        <f t="shared" si="8"/>
        <v>12</v>
      </c>
      <c r="E121" s="62">
        <v>1</v>
      </c>
      <c r="F121" s="62"/>
      <c r="G121" s="62">
        <v>1</v>
      </c>
      <c r="H121" s="62"/>
      <c r="I121" s="62"/>
      <c r="J121" s="62">
        <v>1</v>
      </c>
    </row>
    <row r="122" spans="1:10" s="7" customFormat="1" ht="12.75">
      <c r="A122" s="61" t="s">
        <v>128</v>
      </c>
      <c r="B122" s="62">
        <v>7</v>
      </c>
      <c r="C122" s="62">
        <v>3</v>
      </c>
      <c r="D122" s="62">
        <f t="shared" si="8"/>
        <v>10</v>
      </c>
      <c r="E122" s="62">
        <v>1</v>
      </c>
      <c r="F122" s="62"/>
      <c r="G122" s="62"/>
      <c r="H122" s="62"/>
      <c r="I122" s="62"/>
      <c r="J122" s="62"/>
    </row>
    <row r="123" spans="1:10" s="7" customFormat="1" ht="12.75">
      <c r="A123" s="61" t="s">
        <v>167</v>
      </c>
      <c r="B123" s="62">
        <v>4</v>
      </c>
      <c r="C123" s="62">
        <v>5</v>
      </c>
      <c r="D123" s="62">
        <f t="shared" si="8"/>
        <v>9</v>
      </c>
      <c r="E123" s="62"/>
      <c r="F123" s="62"/>
      <c r="G123" s="62"/>
      <c r="H123" s="62"/>
      <c r="I123" s="62"/>
      <c r="J123" s="62"/>
    </row>
    <row r="124" spans="1:10" s="7" customFormat="1" ht="12.75">
      <c r="A124" s="61" t="s">
        <v>162</v>
      </c>
      <c r="B124" s="62">
        <v>3</v>
      </c>
      <c r="C124" s="62">
        <v>5</v>
      </c>
      <c r="D124" s="62">
        <f t="shared" si="8"/>
        <v>8</v>
      </c>
      <c r="E124" s="62">
        <v>1</v>
      </c>
      <c r="F124" s="62">
        <v>1</v>
      </c>
      <c r="G124" s="62"/>
      <c r="H124" s="62"/>
      <c r="I124" s="62"/>
      <c r="J124" s="62"/>
    </row>
    <row r="125" spans="1:10" s="7" customFormat="1" ht="12.75">
      <c r="A125" s="61" t="s">
        <v>164</v>
      </c>
      <c r="B125" s="62">
        <v>4</v>
      </c>
      <c r="C125" s="62">
        <v>3</v>
      </c>
      <c r="D125" s="62">
        <f t="shared" si="8"/>
        <v>7</v>
      </c>
      <c r="E125" s="62"/>
      <c r="F125" s="62"/>
      <c r="G125" s="62">
        <v>1</v>
      </c>
      <c r="H125" s="62">
        <v>1</v>
      </c>
      <c r="I125" s="62"/>
      <c r="J125" s="62"/>
    </row>
    <row r="126" spans="1:10" s="7" customFormat="1" ht="12.75">
      <c r="A126" s="61" t="s">
        <v>169</v>
      </c>
      <c r="B126" s="62">
        <v>2</v>
      </c>
      <c r="C126" s="62">
        <v>5</v>
      </c>
      <c r="D126" s="62">
        <f t="shared" si="8"/>
        <v>7</v>
      </c>
      <c r="E126" s="62">
        <v>1</v>
      </c>
      <c r="F126" s="62">
        <v>1</v>
      </c>
      <c r="G126" s="62">
        <v>1</v>
      </c>
      <c r="H126" s="62"/>
      <c r="I126" s="62"/>
      <c r="J126" s="62"/>
    </row>
    <row r="127" spans="1:10" s="7" customFormat="1" ht="12.75">
      <c r="A127" s="61" t="s">
        <v>207</v>
      </c>
      <c r="B127" s="62">
        <v>2</v>
      </c>
      <c r="C127" s="62">
        <v>4</v>
      </c>
      <c r="D127" s="62">
        <f t="shared" si="8"/>
        <v>6</v>
      </c>
      <c r="E127" s="62">
        <v>1</v>
      </c>
      <c r="F127" s="62"/>
      <c r="G127" s="62">
        <v>1</v>
      </c>
      <c r="H127" s="62"/>
      <c r="I127" s="62"/>
      <c r="J127" s="62"/>
    </row>
    <row r="128" spans="1:10" s="7" customFormat="1" ht="12.75">
      <c r="A128" s="61" t="s">
        <v>133</v>
      </c>
      <c r="B128" s="62">
        <v>3</v>
      </c>
      <c r="C128" s="62">
        <v>2</v>
      </c>
      <c r="D128" s="62">
        <f t="shared" si="8"/>
        <v>5</v>
      </c>
      <c r="E128" s="62"/>
      <c r="F128" s="62"/>
      <c r="G128" s="62"/>
      <c r="H128" s="62"/>
      <c r="I128" s="62"/>
      <c r="J128" s="62"/>
    </row>
    <row r="129" spans="1:10" s="7" customFormat="1" ht="12.75">
      <c r="A129" s="61" t="s">
        <v>130</v>
      </c>
      <c r="B129" s="62">
        <v>1</v>
      </c>
      <c r="C129" s="62">
        <v>3</v>
      </c>
      <c r="D129" s="62">
        <f t="shared" si="8"/>
        <v>4</v>
      </c>
      <c r="E129" s="62"/>
      <c r="F129" s="62"/>
      <c r="G129" s="62"/>
      <c r="H129" s="62"/>
      <c r="I129" s="62"/>
      <c r="J129" s="62"/>
    </row>
    <row r="130" spans="1:10" s="7" customFormat="1" ht="12.75">
      <c r="A130" s="61" t="s">
        <v>136</v>
      </c>
      <c r="B130" s="62">
        <v>3</v>
      </c>
      <c r="C130" s="62"/>
      <c r="D130" s="62">
        <f t="shared" si="8"/>
        <v>3</v>
      </c>
      <c r="E130" s="62"/>
      <c r="F130" s="62"/>
      <c r="G130" s="62"/>
      <c r="H130" s="62"/>
      <c r="I130" s="62"/>
      <c r="J130" s="62"/>
    </row>
    <row r="131" spans="1:10" s="7" customFormat="1" ht="12.75">
      <c r="A131" s="61" t="s">
        <v>171</v>
      </c>
      <c r="B131" s="62">
        <v>2</v>
      </c>
      <c r="C131" s="62">
        <v>1</v>
      </c>
      <c r="D131" s="62">
        <f t="shared" si="8"/>
        <v>3</v>
      </c>
      <c r="E131" s="62"/>
      <c r="F131" s="62"/>
      <c r="G131" s="62"/>
      <c r="H131" s="62"/>
      <c r="I131" s="62"/>
      <c r="J131" s="62"/>
    </row>
    <row r="132" spans="1:10" s="7" customFormat="1" ht="12.75">
      <c r="A132" s="61" t="s">
        <v>166</v>
      </c>
      <c r="B132" s="62"/>
      <c r="C132" s="62">
        <v>3</v>
      </c>
      <c r="D132" s="62">
        <f t="shared" si="8"/>
        <v>3</v>
      </c>
      <c r="E132" s="62"/>
      <c r="F132" s="62"/>
      <c r="G132" s="62"/>
      <c r="H132" s="62"/>
      <c r="I132" s="62"/>
      <c r="J132" s="62"/>
    </row>
    <row r="133" spans="1:10" s="7" customFormat="1" ht="12.75">
      <c r="A133" s="61" t="s">
        <v>135</v>
      </c>
      <c r="B133" s="62">
        <v>2</v>
      </c>
      <c r="C133" s="62"/>
      <c r="D133" s="62">
        <f t="shared" si="8"/>
        <v>2</v>
      </c>
      <c r="E133" s="62"/>
      <c r="F133" s="62"/>
      <c r="G133" s="62"/>
      <c r="H133" s="62"/>
      <c r="I133" s="62"/>
      <c r="J133" s="62"/>
    </row>
    <row r="134" spans="1:10" s="7" customFormat="1" ht="12.75">
      <c r="A134" s="61" t="s">
        <v>178</v>
      </c>
      <c r="B134" s="62"/>
      <c r="C134" s="62">
        <v>2</v>
      </c>
      <c r="D134" s="62">
        <f t="shared" si="8"/>
        <v>2</v>
      </c>
      <c r="E134" s="62"/>
      <c r="F134" s="62"/>
      <c r="G134" s="62"/>
      <c r="H134" s="62"/>
      <c r="I134" s="62"/>
      <c r="J134" s="62"/>
    </row>
    <row r="135" spans="1:10" s="7" customFormat="1" ht="12.75">
      <c r="A135" s="61" t="s">
        <v>137</v>
      </c>
      <c r="B135" s="62">
        <v>1</v>
      </c>
      <c r="C135" s="62"/>
      <c r="D135" s="62">
        <f t="shared" si="8"/>
        <v>1</v>
      </c>
      <c r="E135" s="62"/>
      <c r="F135" s="62"/>
      <c r="G135" s="62"/>
      <c r="H135" s="62"/>
      <c r="I135" s="62"/>
      <c r="J135" s="62"/>
    </row>
    <row r="136" spans="1:10" s="7" customFormat="1" ht="12.75">
      <c r="A136" s="61" t="s">
        <v>170</v>
      </c>
      <c r="B136" s="62"/>
      <c r="C136" s="62">
        <v>1</v>
      </c>
      <c r="D136" s="62">
        <f t="shared" si="8"/>
        <v>1</v>
      </c>
      <c r="E136" s="62"/>
      <c r="F136" s="62"/>
      <c r="G136" s="62"/>
      <c r="H136" s="62"/>
      <c r="I136" s="62"/>
      <c r="J136" s="62"/>
    </row>
    <row r="137" spans="1:10" s="7" customFormat="1" ht="12.75">
      <c r="A137" s="61" t="s">
        <v>237</v>
      </c>
      <c r="B137" s="62"/>
      <c r="C137" s="62">
        <v>1</v>
      </c>
      <c r="D137" s="62">
        <f t="shared" si="8"/>
        <v>1</v>
      </c>
      <c r="E137" s="62"/>
      <c r="F137" s="62"/>
      <c r="G137" s="62"/>
      <c r="H137" s="62"/>
      <c r="I137" s="62"/>
      <c r="J137" s="62"/>
    </row>
    <row r="138" spans="1:10" s="7" customFormat="1" ht="12.75">
      <c r="A138" s="61" t="s">
        <v>129</v>
      </c>
      <c r="B138" s="62"/>
      <c r="C138" s="62">
        <v>1</v>
      </c>
      <c r="D138" s="62">
        <f t="shared" si="8"/>
        <v>1</v>
      </c>
      <c r="E138" s="62"/>
      <c r="F138" s="62"/>
      <c r="G138" s="62"/>
      <c r="H138" s="62"/>
      <c r="I138" s="62"/>
      <c r="J138" s="62"/>
    </row>
    <row r="139" spans="1:10" ht="13.5" thickBot="1">
      <c r="A139" s="37" t="s">
        <v>8</v>
      </c>
      <c r="B139" s="38">
        <f aca="true" t="shared" si="9" ref="B139:J139">SUM(B118:B138)</f>
        <v>60</v>
      </c>
      <c r="C139" s="38">
        <f t="shared" si="9"/>
        <v>71</v>
      </c>
      <c r="D139" s="38">
        <f t="shared" si="9"/>
        <v>131</v>
      </c>
      <c r="E139" s="38">
        <f t="shared" si="9"/>
        <v>7</v>
      </c>
      <c r="F139" s="38">
        <f t="shared" si="9"/>
        <v>5</v>
      </c>
      <c r="G139" s="38">
        <f t="shared" si="9"/>
        <v>5</v>
      </c>
      <c r="H139" s="38">
        <f t="shared" si="9"/>
        <v>1</v>
      </c>
      <c r="I139" s="38">
        <f t="shared" si="9"/>
        <v>1</v>
      </c>
      <c r="J139" s="38">
        <f t="shared" si="9"/>
        <v>1</v>
      </c>
    </row>
    <row r="140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2" manualBreakCount="2">
    <brk id="58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5"/>
      <c r="J4" s="1"/>
    </row>
    <row r="5" spans="1:10" ht="12.75">
      <c r="A5" t="s">
        <v>123</v>
      </c>
      <c r="B5" s="1">
        <v>30</v>
      </c>
      <c r="C5" s="1">
        <v>21</v>
      </c>
      <c r="D5" s="1">
        <v>7</v>
      </c>
      <c r="E5" s="1">
        <v>0</v>
      </c>
      <c r="F5" s="1"/>
      <c r="G5" s="1"/>
      <c r="H5" s="1">
        <f>SUM(B5:G5)</f>
        <v>58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124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5</v>
      </c>
      <c r="C8" s="8">
        <f>SUM(C9:C11)</f>
        <v>14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3</v>
      </c>
      <c r="C9" s="8">
        <v>10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2</v>
      </c>
      <c r="C10" s="8">
        <v>4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9</v>
      </c>
      <c r="C12" s="8">
        <v>4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0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</v>
      </c>
      <c r="C14" s="10">
        <f>SUM(C13/C12)</f>
        <v>0.5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2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36</v>
      </c>
      <c r="C18" s="8">
        <f>SUM(C19)+(C24)</f>
        <v>37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22</v>
      </c>
      <c r="C19" s="8">
        <v>31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24</v>
      </c>
      <c r="C20" s="8">
        <v>279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54</v>
      </c>
      <c r="C21" s="8">
        <v>211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78</v>
      </c>
      <c r="C22" s="8">
        <f>SUM(C20)+(C21)</f>
        <v>490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7</v>
      </c>
      <c r="C23" s="8">
        <v>5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14</v>
      </c>
      <c r="C24" s="8">
        <v>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7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230</v>
      </c>
      <c r="C27" s="8">
        <v>3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32.857142857142854</v>
      </c>
      <c r="C28" s="9">
        <f>SUM(C27/C26)</f>
        <v>3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2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10</v>
      </c>
      <c r="C32" s="8">
        <v>50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4" t="s">
        <v>125</v>
      </c>
      <c r="C33" s="54" t="s">
        <v>126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127</v>
      </c>
      <c r="B36" s="8">
        <v>8</v>
      </c>
      <c r="C36" s="8">
        <v>19</v>
      </c>
      <c r="D36" s="9">
        <f aca="true" t="shared" si="0" ref="D36:D41">SUM(C36)/(B36)</f>
        <v>2.375</v>
      </c>
      <c r="E36" s="1">
        <v>10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128</v>
      </c>
      <c r="B37" s="8">
        <v>5</v>
      </c>
      <c r="C37" s="8">
        <v>5</v>
      </c>
      <c r="D37" s="9">
        <f t="shared" si="0"/>
        <v>1</v>
      </c>
      <c r="E37" s="1">
        <v>4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129</v>
      </c>
      <c r="B38" s="8">
        <v>8</v>
      </c>
      <c r="C38" s="8">
        <v>0</v>
      </c>
      <c r="D38" s="9">
        <f t="shared" si="0"/>
        <v>0</v>
      </c>
      <c r="E38" s="1">
        <v>13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130</v>
      </c>
      <c r="B39" s="8">
        <v>1</v>
      </c>
      <c r="C39" s="8">
        <v>0</v>
      </c>
      <c r="D39" s="9">
        <f t="shared" si="0"/>
        <v>0</v>
      </c>
      <c r="E39" s="1">
        <v>0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22</v>
      </c>
      <c r="C40" s="6">
        <f>SUM(C36:C39)</f>
        <v>24</v>
      </c>
      <c r="D40" s="15">
        <f t="shared" si="0"/>
        <v>1.0909090909090908</v>
      </c>
      <c r="E40" s="6">
        <v>13</v>
      </c>
      <c r="F40" s="6">
        <f>SUM(F36:F39)</f>
        <v>0</v>
      </c>
      <c r="G40" s="6"/>
      <c r="H40" s="6"/>
      <c r="I40" s="6"/>
      <c r="J40" s="6"/>
      <c r="K40" s="6"/>
    </row>
    <row r="41" spans="1:11" ht="12.75">
      <c r="A41" s="5" t="s">
        <v>123</v>
      </c>
      <c r="B41" s="6">
        <f>C19</f>
        <v>31</v>
      </c>
      <c r="C41" s="6">
        <f>C20</f>
        <v>279</v>
      </c>
      <c r="D41" s="15">
        <f t="shared" si="0"/>
        <v>9</v>
      </c>
      <c r="E41" s="6" t="s">
        <v>131</v>
      </c>
      <c r="F41" s="6">
        <v>6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45</v>
      </c>
      <c r="B43" s="6" t="s">
        <v>46</v>
      </c>
      <c r="C43" s="6" t="s">
        <v>41</v>
      </c>
      <c r="D43" s="6" t="s">
        <v>47</v>
      </c>
      <c r="E43" s="6" t="s">
        <v>48</v>
      </c>
      <c r="F43" s="6" t="s">
        <v>42</v>
      </c>
      <c r="G43" s="6" t="s">
        <v>49</v>
      </c>
      <c r="H43" s="6" t="s">
        <v>44</v>
      </c>
      <c r="I43" s="6" t="s">
        <v>43</v>
      </c>
      <c r="J43" s="6"/>
      <c r="K43" s="6"/>
    </row>
    <row r="44" spans="1:11" ht="12.75">
      <c r="A44" s="7" t="s">
        <v>129</v>
      </c>
      <c r="B44" s="8">
        <v>7</v>
      </c>
      <c r="C44" s="8">
        <v>14</v>
      </c>
      <c r="D44" s="8">
        <v>1</v>
      </c>
      <c r="E44" s="10">
        <f>SUM(B44)/(C44)</f>
        <v>0.5</v>
      </c>
      <c r="F44" s="8">
        <v>54</v>
      </c>
      <c r="G44" s="16">
        <f>SUM(F44)/(C44)</f>
        <v>3.857142857142857</v>
      </c>
      <c r="H44" s="8">
        <v>0</v>
      </c>
      <c r="I44" s="1">
        <v>29</v>
      </c>
      <c r="J44" s="8"/>
      <c r="K44" s="8"/>
    </row>
    <row r="45" spans="1:11" ht="12.75">
      <c r="A45" s="5" t="s">
        <v>8</v>
      </c>
      <c r="B45" s="6">
        <f>SUM(B44:B44)</f>
        <v>7</v>
      </c>
      <c r="C45" s="6">
        <f>SUM(C44:C44)</f>
        <v>14</v>
      </c>
      <c r="D45" s="6">
        <f>SUM(D44:D44)</f>
        <v>1</v>
      </c>
      <c r="E45" s="17">
        <f>SUM(B45)/(C45)</f>
        <v>0.5</v>
      </c>
      <c r="F45" s="6">
        <f>SUM(F44:F44)</f>
        <v>54</v>
      </c>
      <c r="G45" s="18">
        <f>SUM(F45)/(C45)</f>
        <v>3.857142857142857</v>
      </c>
      <c r="H45" s="6">
        <f>SUM(H44:H44)</f>
        <v>0</v>
      </c>
      <c r="I45" s="6">
        <v>29</v>
      </c>
      <c r="J45" s="6"/>
      <c r="K45" s="6"/>
    </row>
    <row r="46" spans="1:11" ht="12.75">
      <c r="A46" s="5" t="s">
        <v>123</v>
      </c>
      <c r="B46" s="6">
        <f>C23</f>
        <v>5</v>
      </c>
      <c r="C46" s="6">
        <f>C24</f>
        <v>6</v>
      </c>
      <c r="D46" s="6">
        <f>C25</f>
        <v>0</v>
      </c>
      <c r="E46" s="17">
        <f>SUM(B46)/(C46)</f>
        <v>0.8333333333333334</v>
      </c>
      <c r="F46" s="6">
        <f>C21</f>
        <v>211</v>
      </c>
      <c r="G46" s="18">
        <f>SUM(F46)/(C46)</f>
        <v>35.166666666666664</v>
      </c>
      <c r="H46" s="6">
        <v>2</v>
      </c>
      <c r="I46" s="6" t="s">
        <v>132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50</v>
      </c>
      <c r="B48" s="6" t="s">
        <v>51</v>
      </c>
      <c r="C48" s="6" t="s">
        <v>42</v>
      </c>
      <c r="D48" s="6" t="s">
        <v>9</v>
      </c>
      <c r="E48" s="6" t="s">
        <v>43</v>
      </c>
      <c r="F48" s="6" t="s">
        <v>44</v>
      </c>
      <c r="G48" s="6"/>
      <c r="H48" s="6"/>
      <c r="I48" s="6"/>
      <c r="J48" s="6"/>
      <c r="K48" s="6"/>
    </row>
    <row r="49" spans="1:11" ht="12.75">
      <c r="A49" s="7" t="s">
        <v>133</v>
      </c>
      <c r="B49" s="8">
        <v>3</v>
      </c>
      <c r="C49" s="8">
        <v>26</v>
      </c>
      <c r="D49" s="9">
        <f>SUM(C49)/(B49)</f>
        <v>8.666666666666666</v>
      </c>
      <c r="E49" s="1">
        <v>29</v>
      </c>
      <c r="F49" s="8">
        <v>0</v>
      </c>
      <c r="G49" s="8"/>
      <c r="H49" s="8"/>
      <c r="I49" s="8"/>
      <c r="J49" s="8"/>
      <c r="K49" s="8"/>
    </row>
    <row r="50" spans="1:11" ht="12.75">
      <c r="A50" s="7" t="s">
        <v>134</v>
      </c>
      <c r="B50" s="8">
        <v>3</v>
      </c>
      <c r="C50" s="8">
        <v>15</v>
      </c>
      <c r="D50" s="9">
        <f>SUM(C50)/(B50)</f>
        <v>5</v>
      </c>
      <c r="E50" s="1">
        <v>7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135</v>
      </c>
      <c r="B51" s="8">
        <v>1</v>
      </c>
      <c r="C51" s="8">
        <v>13</v>
      </c>
      <c r="D51" s="9">
        <f>SUM(C51)/(B51)</f>
        <v>13</v>
      </c>
      <c r="E51" s="1">
        <v>13</v>
      </c>
      <c r="F51" s="8">
        <v>0</v>
      </c>
      <c r="G51" s="8"/>
      <c r="H51" s="8"/>
      <c r="I51" s="8"/>
      <c r="J51" s="8"/>
      <c r="K51" s="8"/>
    </row>
    <row r="52" spans="1:11" ht="12.75">
      <c r="A52" s="5" t="s">
        <v>8</v>
      </c>
      <c r="B52" s="6">
        <f>SUM(B49:B51)</f>
        <v>7</v>
      </c>
      <c r="C52" s="6">
        <f>SUM(C49:C51)</f>
        <v>54</v>
      </c>
      <c r="D52" s="15">
        <f>SUM(C52)/(B52)</f>
        <v>7.714285714285714</v>
      </c>
      <c r="E52" s="6">
        <v>29</v>
      </c>
      <c r="F52" s="6">
        <f>SUM(F49:F51)</f>
        <v>0</v>
      </c>
      <c r="G52" s="6"/>
      <c r="H52" s="6"/>
      <c r="I52" s="6"/>
      <c r="J52" s="6"/>
      <c r="K52" s="14"/>
    </row>
    <row r="53" spans="1:11" ht="12.75">
      <c r="A53" s="5" t="s">
        <v>123</v>
      </c>
      <c r="B53" s="6">
        <f>C23</f>
        <v>5</v>
      </c>
      <c r="C53" s="6">
        <f>C21</f>
        <v>211</v>
      </c>
      <c r="D53" s="15">
        <f>SUM(C53)/(B53)</f>
        <v>42.2</v>
      </c>
      <c r="E53" s="6" t="s">
        <v>132</v>
      </c>
      <c r="F53" s="6">
        <v>2</v>
      </c>
      <c r="G53" s="6"/>
      <c r="H53" s="6"/>
      <c r="I53" s="6"/>
      <c r="J53" s="6"/>
      <c r="K53" s="14"/>
    </row>
    <row r="54" spans="1:11" ht="12.75">
      <c r="A54" s="5"/>
      <c r="B54" s="6"/>
      <c r="C54" s="6"/>
      <c r="D54" s="15"/>
      <c r="E54" s="6"/>
      <c r="F54" s="6"/>
      <c r="G54" s="6"/>
      <c r="H54" s="6"/>
      <c r="I54" s="6"/>
      <c r="J54" s="6"/>
      <c r="K54" s="14"/>
    </row>
    <row r="55" spans="1:11" ht="12.75">
      <c r="A55" s="5"/>
      <c r="B55" s="6" t="s">
        <v>44</v>
      </c>
      <c r="C55" s="6" t="s">
        <v>44</v>
      </c>
      <c r="D55" s="6" t="s">
        <v>44</v>
      </c>
      <c r="E55" s="6"/>
      <c r="F55" s="6"/>
      <c r="G55" s="6"/>
      <c r="H55" s="6"/>
      <c r="I55" s="6"/>
      <c r="J55" s="6"/>
      <c r="K55" s="14"/>
    </row>
    <row r="56" spans="1:11" ht="12.75">
      <c r="A56" s="5" t="s">
        <v>52</v>
      </c>
      <c r="B56" s="6" t="s">
        <v>53</v>
      </c>
      <c r="C56" s="6" t="s">
        <v>51</v>
      </c>
      <c r="D56" s="6" t="s">
        <v>105</v>
      </c>
      <c r="E56" s="6" t="s">
        <v>55</v>
      </c>
      <c r="F56" s="6" t="s">
        <v>56</v>
      </c>
      <c r="G56" s="6" t="s">
        <v>57</v>
      </c>
      <c r="H56" s="6" t="s">
        <v>58</v>
      </c>
      <c r="I56" s="6" t="s">
        <v>59</v>
      </c>
      <c r="J56" s="6"/>
      <c r="K56" s="14"/>
    </row>
    <row r="57" spans="1:11" ht="12.75">
      <c r="A57" s="5" t="s">
        <v>8</v>
      </c>
      <c r="B57" s="6"/>
      <c r="C57" s="6"/>
      <c r="D57" s="6"/>
      <c r="E57" s="6"/>
      <c r="F57" s="6"/>
      <c r="G57" s="6"/>
      <c r="H57" s="6"/>
      <c r="I57" s="6">
        <f>SUM(B57*6)+(C57*6)+(D57*6)+(E57)+(F57*2)+(G57*3)+(H57*2)</f>
        <v>0</v>
      </c>
      <c r="J57" s="6"/>
      <c r="K57" s="14"/>
    </row>
    <row r="58" spans="1:11" ht="12.75">
      <c r="A58" s="5" t="s">
        <v>123</v>
      </c>
      <c r="B58" s="6">
        <f>F41</f>
        <v>6</v>
      </c>
      <c r="C58" s="6">
        <f>H46</f>
        <v>2</v>
      </c>
      <c r="D58" s="6">
        <f>SUM(F68)+(F72)+(F76)</f>
        <v>0</v>
      </c>
      <c r="E58" s="6">
        <f>B62</f>
        <v>6</v>
      </c>
      <c r="F58" s="6">
        <v>2</v>
      </c>
      <c r="G58" s="6">
        <f>E62</f>
        <v>0</v>
      </c>
      <c r="H58" s="6">
        <v>0</v>
      </c>
      <c r="I58" s="6">
        <f>SUM(B58*6)+(C58*6)+(D58*6)+(E58)+(F58*2)+(G58*3)+(H58*2)</f>
        <v>58</v>
      </c>
      <c r="J58" s="6"/>
      <c r="K58" s="14"/>
    </row>
    <row r="59" spans="1:11" ht="12.75">
      <c r="A59" s="5"/>
      <c r="B59" s="6"/>
      <c r="C59" s="6"/>
      <c r="D59" s="6"/>
      <c r="E59" s="6"/>
      <c r="F59" s="6"/>
      <c r="G59" s="6"/>
      <c r="H59" s="6"/>
      <c r="I59" s="6"/>
      <c r="J59" s="6"/>
      <c r="K59" s="14"/>
    </row>
    <row r="60" spans="1:11" ht="12.75">
      <c r="A60" s="5" t="s">
        <v>60</v>
      </c>
      <c r="B60" s="6" t="s">
        <v>61</v>
      </c>
      <c r="C60" s="6" t="s">
        <v>62</v>
      </c>
      <c r="D60" s="6" t="s">
        <v>48</v>
      </c>
      <c r="E60" s="6" t="s">
        <v>93</v>
      </c>
      <c r="F60" s="6" t="s">
        <v>63</v>
      </c>
      <c r="G60" s="6" t="s">
        <v>48</v>
      </c>
      <c r="H60" s="6" t="s">
        <v>43</v>
      </c>
      <c r="I60" s="6" t="s">
        <v>59</v>
      </c>
      <c r="J60" s="19" t="s">
        <v>76</v>
      </c>
      <c r="K60" s="14"/>
    </row>
    <row r="61" spans="1:11" ht="12.75">
      <c r="A61" s="5" t="s">
        <v>8</v>
      </c>
      <c r="B61" s="6"/>
      <c r="C61" s="6"/>
      <c r="D61" s="17"/>
      <c r="E61" s="6"/>
      <c r="F61" s="6"/>
      <c r="G61" s="17"/>
      <c r="H61" s="6"/>
      <c r="I61" s="6">
        <f>SUM(B61)+(E61*3)</f>
        <v>0</v>
      </c>
      <c r="J61" s="19"/>
      <c r="K61" s="6"/>
    </row>
    <row r="62" spans="1:11" ht="12.75">
      <c r="A62" s="5" t="s">
        <v>123</v>
      </c>
      <c r="B62" s="6">
        <v>6</v>
      </c>
      <c r="C62" s="6">
        <v>6</v>
      </c>
      <c r="D62" s="17">
        <f>SUM(B62/C62)</f>
        <v>1</v>
      </c>
      <c r="E62" s="24">
        <v>0</v>
      </c>
      <c r="F62" s="24">
        <v>0</v>
      </c>
      <c r="G62" s="17"/>
      <c r="H62" s="6" t="s">
        <v>159</v>
      </c>
      <c r="I62" s="6">
        <f>SUM(B62)+(E62*3)</f>
        <v>6</v>
      </c>
      <c r="J62" s="19"/>
      <c r="K62" s="6"/>
    </row>
    <row r="63" spans="1:11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5" t="s">
        <v>77</v>
      </c>
      <c r="B64" s="6" t="s">
        <v>78</v>
      </c>
      <c r="C64" s="6" t="s">
        <v>42</v>
      </c>
      <c r="D64" s="6" t="s">
        <v>9</v>
      </c>
      <c r="E64" s="6" t="s">
        <v>43</v>
      </c>
      <c r="F64" s="6" t="s">
        <v>44</v>
      </c>
      <c r="G64" s="6"/>
      <c r="H64" s="6"/>
      <c r="I64" s="6"/>
      <c r="J64" s="6"/>
      <c r="K64" s="6"/>
    </row>
    <row r="65" spans="1:11" ht="12.75">
      <c r="A65" s="7" t="s">
        <v>136</v>
      </c>
      <c r="B65" s="8">
        <v>5</v>
      </c>
      <c r="C65" s="8">
        <v>104</v>
      </c>
      <c r="D65" s="9">
        <f>SUM(C65)/(B65)</f>
        <v>20.8</v>
      </c>
      <c r="E65" s="1">
        <v>24</v>
      </c>
      <c r="F65" s="8">
        <v>0</v>
      </c>
      <c r="G65" s="8"/>
      <c r="H65" s="8"/>
      <c r="I65" s="8"/>
      <c r="J65" s="8"/>
      <c r="K65" s="8"/>
    </row>
    <row r="66" spans="1:11" ht="12.75">
      <c r="A66" s="7" t="s">
        <v>133</v>
      </c>
      <c r="B66" s="8">
        <v>1</v>
      </c>
      <c r="C66" s="8">
        <v>20</v>
      </c>
      <c r="D66" s="9">
        <f>SUM(C66)/(B66)</f>
        <v>20</v>
      </c>
      <c r="E66" s="1">
        <v>20</v>
      </c>
      <c r="F66" s="8">
        <v>0</v>
      </c>
      <c r="G66" s="8"/>
      <c r="H66" s="8"/>
      <c r="I66" s="8"/>
      <c r="J66" s="8"/>
      <c r="K66" s="8"/>
    </row>
    <row r="67" spans="1:11" ht="12.75">
      <c r="A67" s="5" t="s">
        <v>8</v>
      </c>
      <c r="B67" s="6">
        <f>SUM(B65:B66)</f>
        <v>6</v>
      </c>
      <c r="C67" s="6">
        <f>SUM(C65:C66)</f>
        <v>124</v>
      </c>
      <c r="D67" s="15">
        <f>SUM(C67)/(B67)</f>
        <v>20.666666666666668</v>
      </c>
      <c r="E67" s="6">
        <v>24</v>
      </c>
      <c r="F67" s="6">
        <f>SUM(F65:F66)</f>
        <v>0</v>
      </c>
      <c r="G67" s="6"/>
      <c r="H67" s="6"/>
      <c r="I67" s="6"/>
      <c r="J67" s="6"/>
      <c r="K67" s="14"/>
    </row>
    <row r="68" spans="1:11" ht="12.75">
      <c r="A68" s="5" t="s">
        <v>123</v>
      </c>
      <c r="B68" s="6">
        <v>1</v>
      </c>
      <c r="C68" s="6">
        <v>11</v>
      </c>
      <c r="D68" s="15">
        <f>SUM(C68)/(B68)</f>
        <v>11</v>
      </c>
      <c r="E68" s="6">
        <v>11</v>
      </c>
      <c r="F68" s="6">
        <v>0</v>
      </c>
      <c r="G68" s="6"/>
      <c r="H68" s="6"/>
      <c r="I68" s="6"/>
      <c r="J68" s="6"/>
      <c r="K68" s="14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4"/>
    </row>
    <row r="70" spans="1:11" ht="12.75">
      <c r="A70" s="5" t="s">
        <v>66</v>
      </c>
      <c r="B70" s="6" t="s">
        <v>79</v>
      </c>
      <c r="C70" s="6" t="s">
        <v>42</v>
      </c>
      <c r="D70" s="6" t="s">
        <v>9</v>
      </c>
      <c r="E70" s="6" t="s">
        <v>43</v>
      </c>
      <c r="F70" s="6" t="s">
        <v>44</v>
      </c>
      <c r="G70" s="12"/>
      <c r="H70" s="12"/>
      <c r="I70" s="12"/>
      <c r="J70" s="12"/>
      <c r="K70" s="14"/>
    </row>
    <row r="71" spans="1:11" ht="12.75">
      <c r="A71" s="5" t="s">
        <v>8</v>
      </c>
      <c r="B71" s="6">
        <v>0</v>
      </c>
      <c r="C71" s="6"/>
      <c r="D71" s="15"/>
      <c r="E71" s="6"/>
      <c r="F71" s="6"/>
      <c r="G71" s="5"/>
      <c r="H71" s="5"/>
      <c r="I71" s="5"/>
      <c r="J71" s="5"/>
      <c r="K71" s="6"/>
    </row>
    <row r="72" spans="1:11" ht="12.75">
      <c r="A72" s="5" t="s">
        <v>123</v>
      </c>
      <c r="B72" s="6">
        <v>2</v>
      </c>
      <c r="C72" s="6">
        <v>24</v>
      </c>
      <c r="D72" s="15">
        <f>SUM(C72)/(B72)</f>
        <v>12</v>
      </c>
      <c r="E72" s="6">
        <v>19</v>
      </c>
      <c r="F72" s="6">
        <v>0</v>
      </c>
      <c r="G72" s="5"/>
      <c r="H72" s="5"/>
      <c r="I72" s="5"/>
      <c r="J72" s="5"/>
      <c r="K72" s="6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</row>
    <row r="74" spans="1:11" ht="12.75">
      <c r="A74" s="5" t="s">
        <v>67</v>
      </c>
      <c r="B74" s="6" t="s">
        <v>80</v>
      </c>
      <c r="C74" s="6" t="s">
        <v>42</v>
      </c>
      <c r="D74" s="6" t="s">
        <v>9</v>
      </c>
      <c r="E74" s="6" t="s">
        <v>43</v>
      </c>
      <c r="F74" s="6" t="s">
        <v>44</v>
      </c>
      <c r="G74" s="12"/>
      <c r="H74" s="12"/>
      <c r="I74" s="12"/>
      <c r="J74" s="12"/>
      <c r="K74" s="14"/>
    </row>
    <row r="75" spans="1:11" ht="12.75">
      <c r="A75" s="5" t="s">
        <v>8</v>
      </c>
      <c r="B75" s="6">
        <v>0</v>
      </c>
      <c r="C75" s="6"/>
      <c r="D75" s="15"/>
      <c r="E75" s="6"/>
      <c r="F75" s="6"/>
      <c r="G75" s="12"/>
      <c r="H75" s="12"/>
      <c r="I75" s="12"/>
      <c r="J75" s="12"/>
      <c r="K75" s="14"/>
    </row>
    <row r="76" spans="1:11" ht="12.75">
      <c r="A76" s="5" t="s">
        <v>123</v>
      </c>
      <c r="B76" s="6">
        <v>1</v>
      </c>
      <c r="C76" s="6">
        <v>6</v>
      </c>
      <c r="D76" s="15">
        <f>SUM(C76)/(B76)</f>
        <v>6</v>
      </c>
      <c r="E76" s="6">
        <v>6</v>
      </c>
      <c r="F76" s="6">
        <v>0</v>
      </c>
      <c r="G76" s="7"/>
      <c r="H76" s="7"/>
      <c r="I76" s="7"/>
      <c r="J76" s="7"/>
      <c r="K76" s="8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68</v>
      </c>
      <c r="B78" s="6" t="s">
        <v>81</v>
      </c>
      <c r="C78" s="6" t="s">
        <v>42</v>
      </c>
      <c r="D78" s="6" t="s">
        <v>9</v>
      </c>
      <c r="E78" s="6" t="s">
        <v>43</v>
      </c>
      <c r="F78" s="6"/>
      <c r="G78" s="12"/>
      <c r="H78" s="12"/>
      <c r="I78" s="12"/>
      <c r="J78" s="12"/>
      <c r="K78" s="14"/>
    </row>
    <row r="79" spans="1:11" ht="12.75">
      <c r="A79" s="7" t="s">
        <v>137</v>
      </c>
      <c r="B79" s="8">
        <v>7</v>
      </c>
      <c r="C79" s="8">
        <v>230</v>
      </c>
      <c r="D79" s="9">
        <f>SUM(C79)/(B79)</f>
        <v>32.857142857142854</v>
      </c>
      <c r="E79" s="1">
        <v>42</v>
      </c>
      <c r="F79" s="8"/>
      <c r="G79" s="7"/>
      <c r="H79" s="7"/>
      <c r="I79" s="7"/>
      <c r="J79" s="7"/>
      <c r="K79" s="8"/>
    </row>
    <row r="80" spans="1:11" ht="12.75">
      <c r="A80" s="5" t="s">
        <v>8</v>
      </c>
      <c r="B80" s="6">
        <f>SUM(B79:B79)</f>
        <v>7</v>
      </c>
      <c r="C80" s="6">
        <f>SUM(C79:C79)</f>
        <v>230</v>
      </c>
      <c r="D80" s="15">
        <f>SUM(C80)/(B80)</f>
        <v>32.857142857142854</v>
      </c>
      <c r="E80" s="6">
        <v>42</v>
      </c>
      <c r="F80" s="6"/>
      <c r="G80" s="5"/>
      <c r="H80" s="5"/>
      <c r="I80" s="5"/>
      <c r="J80" s="5"/>
      <c r="K80" s="6"/>
    </row>
    <row r="81" spans="1:11" ht="12.75">
      <c r="A81" s="5" t="s">
        <v>123</v>
      </c>
      <c r="B81" s="6">
        <f>C26</f>
        <v>1</v>
      </c>
      <c r="C81" s="6">
        <f>C27</f>
        <v>3</v>
      </c>
      <c r="D81" s="15">
        <f>SUM(C81)/(B81)</f>
        <v>3</v>
      </c>
      <c r="E81" s="6">
        <v>3</v>
      </c>
      <c r="F81" s="6"/>
      <c r="G81" s="5"/>
      <c r="H81" s="5"/>
      <c r="I81" s="5"/>
      <c r="J81" s="5"/>
      <c r="K81" s="6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6"/>
    </row>
    <row r="83" spans="1:11" ht="12.75">
      <c r="A83" s="5" t="s">
        <v>84</v>
      </c>
      <c r="B83" s="5"/>
      <c r="C83" s="5"/>
      <c r="D83" s="5"/>
      <c r="E83" s="5"/>
      <c r="F83" s="5"/>
      <c r="G83" s="5"/>
      <c r="H83" s="5"/>
      <c r="I83" s="5"/>
      <c r="J83" s="5"/>
      <c r="K83" s="6"/>
    </row>
    <row r="84" spans="1:11" s="7" customFormat="1" ht="12.75">
      <c r="A84" s="7" t="s">
        <v>151</v>
      </c>
      <c r="K84" s="8"/>
    </row>
    <row r="85" spans="1:11" s="7" customFormat="1" ht="12.75">
      <c r="A85" s="7" t="s">
        <v>152</v>
      </c>
      <c r="K85" s="8"/>
    </row>
    <row r="86" spans="1:11" s="7" customFormat="1" ht="12.75">
      <c r="A86" s="7" t="s">
        <v>153</v>
      </c>
      <c r="K86" s="8"/>
    </row>
    <row r="87" spans="1:11" s="7" customFormat="1" ht="12.75">
      <c r="A87" s="7" t="s">
        <v>154</v>
      </c>
      <c r="K87" s="8"/>
    </row>
    <row r="88" spans="1:11" s="7" customFormat="1" ht="12.75">
      <c r="A88" s="7" t="s">
        <v>155</v>
      </c>
      <c r="K88" s="8"/>
    </row>
    <row r="89" spans="1:11" s="7" customFormat="1" ht="12.75">
      <c r="A89" s="7" t="s">
        <v>156</v>
      </c>
      <c r="K89" s="8"/>
    </row>
    <row r="90" spans="1:11" s="7" customFormat="1" ht="12.75">
      <c r="A90" s="7" t="s">
        <v>157</v>
      </c>
      <c r="K90" s="8"/>
    </row>
    <row r="91" spans="1:11" s="7" customFormat="1" ht="12.75">
      <c r="A91" s="7" t="s">
        <v>158</v>
      </c>
      <c r="K91" s="8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29" t="s">
        <v>69</v>
      </c>
      <c r="B93" s="30" t="s">
        <v>70</v>
      </c>
      <c r="C93" s="30" t="s">
        <v>99</v>
      </c>
      <c r="D93" s="30" t="s">
        <v>71</v>
      </c>
      <c r="E93" s="30" t="s">
        <v>73</v>
      </c>
      <c r="F93" s="30" t="s">
        <v>72</v>
      </c>
      <c r="G93" s="30" t="s">
        <v>107</v>
      </c>
      <c r="H93" s="30" t="s">
        <v>74</v>
      </c>
      <c r="I93" s="30" t="s">
        <v>75</v>
      </c>
      <c r="J93" s="30" t="s">
        <v>89</v>
      </c>
      <c r="K93" s="51"/>
    </row>
    <row r="94" spans="1:11" ht="12.75">
      <c r="A94" s="48" t="s">
        <v>160</v>
      </c>
      <c r="B94" s="8">
        <v>3</v>
      </c>
      <c r="C94" s="8">
        <v>2</v>
      </c>
      <c r="D94" s="8">
        <f aca="true" t="shared" si="1" ref="D94:D109">SUM(B94:C94)</f>
        <v>5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1"/>
    </row>
    <row r="95" spans="1:11" ht="12.75">
      <c r="A95" s="48" t="s">
        <v>128</v>
      </c>
      <c r="B95" s="8">
        <v>2</v>
      </c>
      <c r="C95" s="8">
        <v>3</v>
      </c>
      <c r="D95" s="8">
        <f t="shared" si="1"/>
        <v>5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1"/>
    </row>
    <row r="96" spans="1:11" ht="12.75">
      <c r="A96" s="48" t="s">
        <v>161</v>
      </c>
      <c r="B96" s="8">
        <v>3</v>
      </c>
      <c r="C96" s="8">
        <v>1</v>
      </c>
      <c r="D96" s="8">
        <f t="shared" si="1"/>
        <v>4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1"/>
    </row>
    <row r="97" spans="1:11" ht="12.75">
      <c r="A97" s="48" t="s">
        <v>162</v>
      </c>
      <c r="B97" s="8">
        <v>2</v>
      </c>
      <c r="C97" s="8">
        <v>2</v>
      </c>
      <c r="D97" s="8">
        <f t="shared" si="1"/>
        <v>4</v>
      </c>
      <c r="E97" s="8">
        <v>1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1"/>
    </row>
    <row r="98" spans="1:11" ht="12.75">
      <c r="A98" s="48" t="s">
        <v>163</v>
      </c>
      <c r="B98" s="8">
        <v>0</v>
      </c>
      <c r="C98" s="8">
        <v>4</v>
      </c>
      <c r="D98" s="8">
        <f t="shared" si="1"/>
        <v>4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48" t="s">
        <v>164</v>
      </c>
      <c r="B99" s="8">
        <v>0</v>
      </c>
      <c r="C99" s="8">
        <v>3</v>
      </c>
      <c r="D99" s="8">
        <f t="shared" si="1"/>
        <v>3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48" t="s">
        <v>137</v>
      </c>
      <c r="B100" s="8">
        <v>0</v>
      </c>
      <c r="C100" s="8">
        <v>3</v>
      </c>
      <c r="D100" s="8">
        <f t="shared" si="1"/>
        <v>3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48" t="s">
        <v>136</v>
      </c>
      <c r="B101" s="8">
        <v>1</v>
      </c>
      <c r="C101" s="8">
        <v>1</v>
      </c>
      <c r="D101" s="8">
        <f t="shared" si="1"/>
        <v>2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8" t="s">
        <v>165</v>
      </c>
      <c r="B102" s="8">
        <v>1</v>
      </c>
      <c r="C102" s="8">
        <v>0</v>
      </c>
      <c r="D102" s="8">
        <f t="shared" si="1"/>
        <v>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8" t="s">
        <v>169</v>
      </c>
      <c r="B103" s="8">
        <v>0</v>
      </c>
      <c r="C103" s="8">
        <v>1</v>
      </c>
      <c r="D103" s="8">
        <f t="shared" si="1"/>
        <v>1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8" t="s">
        <v>171</v>
      </c>
      <c r="B104" s="8">
        <v>0</v>
      </c>
      <c r="C104" s="8">
        <v>1</v>
      </c>
      <c r="D104" s="8">
        <f t="shared" si="1"/>
        <v>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8" t="s">
        <v>130</v>
      </c>
      <c r="B105" s="8">
        <v>0</v>
      </c>
      <c r="C105" s="8">
        <v>1</v>
      </c>
      <c r="D105" s="8">
        <f t="shared" si="1"/>
        <v>1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8" t="s">
        <v>168</v>
      </c>
      <c r="B106" s="8">
        <v>0</v>
      </c>
      <c r="C106" s="8">
        <v>1</v>
      </c>
      <c r="D106" s="8">
        <f t="shared" si="1"/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8" t="s">
        <v>166</v>
      </c>
      <c r="B107" s="8">
        <v>0</v>
      </c>
      <c r="C107" s="8">
        <v>1</v>
      </c>
      <c r="D107" s="8">
        <f t="shared" si="1"/>
        <v>1</v>
      </c>
      <c r="E107" s="8">
        <v>1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8" t="s">
        <v>167</v>
      </c>
      <c r="B108" s="8">
        <v>0</v>
      </c>
      <c r="C108" s="8">
        <v>1</v>
      </c>
      <c r="D108" s="8">
        <f t="shared" si="1"/>
        <v>1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8" t="s">
        <v>170</v>
      </c>
      <c r="B109" s="8">
        <v>0</v>
      </c>
      <c r="C109" s="8">
        <v>1</v>
      </c>
      <c r="D109" s="8">
        <f t="shared" si="1"/>
        <v>1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29" t="s">
        <v>8</v>
      </c>
      <c r="B110" s="30">
        <f aca="true" t="shared" si="2" ref="B110:J110">SUM(B94:B109)</f>
        <v>12</v>
      </c>
      <c r="C110" s="30">
        <f t="shared" si="2"/>
        <v>26</v>
      </c>
      <c r="D110" s="30">
        <f t="shared" si="2"/>
        <v>38</v>
      </c>
      <c r="E110" s="30">
        <f t="shared" si="2"/>
        <v>2</v>
      </c>
      <c r="F110" s="30">
        <f t="shared" si="2"/>
        <v>1</v>
      </c>
      <c r="G110" s="30">
        <f t="shared" si="2"/>
        <v>0</v>
      </c>
      <c r="H110" s="30">
        <f t="shared" si="2"/>
        <v>0</v>
      </c>
      <c r="I110" s="30">
        <f t="shared" si="2"/>
        <v>0</v>
      </c>
      <c r="J110" s="30">
        <f t="shared" si="2"/>
        <v>0</v>
      </c>
      <c r="K110" s="51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140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5"/>
      <c r="J4" s="1"/>
    </row>
    <row r="5" spans="1:10" ht="12.75">
      <c r="A5" t="s">
        <v>104</v>
      </c>
      <c r="B5" s="1">
        <v>0</v>
      </c>
      <c r="C5" s="1">
        <v>0</v>
      </c>
      <c r="D5" s="1">
        <v>7</v>
      </c>
      <c r="E5" s="1">
        <v>14</v>
      </c>
      <c r="F5" s="1"/>
      <c r="G5" s="1"/>
      <c r="H5" s="1">
        <f>SUM(B5:G5)</f>
        <v>21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102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8</v>
      </c>
      <c r="C8" s="8">
        <f>SUM(C9:C11)</f>
        <v>17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2</v>
      </c>
      <c r="C9" s="8">
        <v>13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3</v>
      </c>
      <c r="C10" s="8">
        <v>4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3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12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1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0.08333333333333333</v>
      </c>
      <c r="C14" s="10">
        <f>SUM(C13/C12)</f>
        <v>0.5555555555555556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3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2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0.6666666666666666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44</v>
      </c>
      <c r="C18" s="8">
        <f>SUM(C19)+(C24)</f>
        <v>52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25</v>
      </c>
      <c r="C19" s="8">
        <v>43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36</v>
      </c>
      <c r="C20" s="8">
        <v>224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67</v>
      </c>
      <c r="C21" s="8">
        <v>63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103</v>
      </c>
      <c r="C22" s="8">
        <f>SUM(C20)+(C21)</f>
        <v>287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3</v>
      </c>
      <c r="C23" s="8">
        <v>6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19</v>
      </c>
      <c r="C24" s="8">
        <v>9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6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184</v>
      </c>
      <c r="C27" s="8">
        <v>71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30.666666666666668</v>
      </c>
      <c r="C28" s="9">
        <f>SUM(C27/C26)</f>
        <v>35.5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2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5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25</v>
      </c>
      <c r="C32" s="8">
        <v>62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4" t="s">
        <v>175</v>
      </c>
      <c r="C33" s="54" t="s">
        <v>176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t="s">
        <v>128</v>
      </c>
      <c r="B36" s="8">
        <v>10</v>
      </c>
      <c r="C36" s="8">
        <v>41</v>
      </c>
      <c r="D36" s="9">
        <f aca="true" t="shared" si="0" ref="D36:D42">SUM(C36)/(B36)</f>
        <v>4.1</v>
      </c>
      <c r="E36" s="1">
        <v>25</v>
      </c>
      <c r="F36" s="8">
        <v>0</v>
      </c>
      <c r="G36" s="8"/>
      <c r="H36" s="8"/>
      <c r="I36" s="8"/>
      <c r="J36" s="8"/>
      <c r="K36" s="8"/>
    </row>
    <row r="37" spans="1:11" ht="12.75">
      <c r="A37" t="s">
        <v>160</v>
      </c>
      <c r="B37" s="8">
        <v>1</v>
      </c>
      <c r="C37" s="8">
        <v>2</v>
      </c>
      <c r="D37" s="9">
        <f t="shared" si="0"/>
        <v>2</v>
      </c>
      <c r="E37" s="1">
        <v>2</v>
      </c>
      <c r="F37" s="8">
        <v>0</v>
      </c>
      <c r="G37" s="8"/>
      <c r="H37" s="8"/>
      <c r="I37" s="8"/>
      <c r="J37" s="8"/>
      <c r="K37" s="8"/>
    </row>
    <row r="38" spans="1:11" ht="12.75">
      <c r="A38" t="s">
        <v>127</v>
      </c>
      <c r="B38" s="8">
        <v>2</v>
      </c>
      <c r="C38" s="8">
        <v>0</v>
      </c>
      <c r="D38" s="9">
        <f t="shared" si="0"/>
        <v>0</v>
      </c>
      <c r="E38" s="1">
        <v>0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129</v>
      </c>
      <c r="B39" s="8">
        <v>11</v>
      </c>
      <c r="C39" s="8">
        <v>-3</v>
      </c>
      <c r="D39" s="9">
        <f t="shared" si="0"/>
        <v>-0.2727272727272727</v>
      </c>
      <c r="E39" s="1">
        <v>14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136</v>
      </c>
      <c r="B40" s="8">
        <v>1</v>
      </c>
      <c r="C40" s="8">
        <v>-4</v>
      </c>
      <c r="D40" s="9">
        <f t="shared" si="0"/>
        <v>-4</v>
      </c>
      <c r="E40" s="1" t="s">
        <v>159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SUM(B36:B40)</f>
        <v>25</v>
      </c>
      <c r="C41" s="6">
        <f>SUM(C36:C40)</f>
        <v>36</v>
      </c>
      <c r="D41" s="15">
        <f t="shared" si="0"/>
        <v>1.44</v>
      </c>
      <c r="E41" s="6">
        <v>25</v>
      </c>
      <c r="F41" s="6">
        <f>SUM(F36:F40)</f>
        <v>0</v>
      </c>
      <c r="G41" s="6"/>
      <c r="H41" s="6"/>
      <c r="I41" s="6"/>
      <c r="J41" s="6"/>
      <c r="K41" s="6"/>
    </row>
    <row r="42" spans="1:11" ht="12.75">
      <c r="A42" s="5" t="s">
        <v>104</v>
      </c>
      <c r="B42" s="6">
        <f>C19</f>
        <v>43</v>
      </c>
      <c r="C42" s="6">
        <f>C20</f>
        <v>224</v>
      </c>
      <c r="D42" s="15">
        <f t="shared" si="0"/>
        <v>5.209302325581396</v>
      </c>
      <c r="E42" s="6">
        <v>32</v>
      </c>
      <c r="F42" s="6">
        <v>3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45</v>
      </c>
      <c r="B44" s="6" t="s">
        <v>46</v>
      </c>
      <c r="C44" s="6" t="s">
        <v>41</v>
      </c>
      <c r="D44" s="6" t="s">
        <v>47</v>
      </c>
      <c r="E44" s="6" t="s">
        <v>48</v>
      </c>
      <c r="F44" s="6" t="s">
        <v>42</v>
      </c>
      <c r="G44" s="6" t="s">
        <v>49</v>
      </c>
      <c r="H44" s="6" t="s">
        <v>44</v>
      </c>
      <c r="I44" s="6" t="s">
        <v>43</v>
      </c>
      <c r="J44" s="6"/>
      <c r="K44" s="6"/>
    </row>
    <row r="45" spans="1:11" ht="12.75">
      <c r="A45" s="7" t="s">
        <v>129</v>
      </c>
      <c r="B45" s="8">
        <v>3</v>
      </c>
      <c r="C45" s="8">
        <v>19</v>
      </c>
      <c r="D45" s="8">
        <v>2</v>
      </c>
      <c r="E45" s="10">
        <f>SUM(B45)/(C45)</f>
        <v>0.15789473684210525</v>
      </c>
      <c r="F45" s="8">
        <v>67</v>
      </c>
      <c r="G45" s="16">
        <f>SUM(F45)/(C45)</f>
        <v>3.526315789473684</v>
      </c>
      <c r="H45" s="8">
        <v>0</v>
      </c>
      <c r="I45" s="1">
        <v>34</v>
      </c>
      <c r="J45" s="8"/>
      <c r="K45" s="8"/>
    </row>
    <row r="46" spans="1:11" ht="12.75">
      <c r="A46" s="5" t="s">
        <v>8</v>
      </c>
      <c r="B46" s="6">
        <f>SUM(B45:B45)</f>
        <v>3</v>
      </c>
      <c r="C46" s="6">
        <f>SUM(C45:C45)</f>
        <v>19</v>
      </c>
      <c r="D46" s="6">
        <f>SUM(D45:D45)</f>
        <v>2</v>
      </c>
      <c r="E46" s="17">
        <f>SUM(B46)/(C46)</f>
        <v>0.15789473684210525</v>
      </c>
      <c r="F46" s="6">
        <f>SUM(F45:F45)</f>
        <v>67</v>
      </c>
      <c r="G46" s="18">
        <f>SUM(F46)/(C46)</f>
        <v>3.526315789473684</v>
      </c>
      <c r="H46" s="6">
        <f>SUM(H45:H45)</f>
        <v>0</v>
      </c>
      <c r="I46" s="6">
        <v>34</v>
      </c>
      <c r="J46" s="6"/>
      <c r="K46" s="6"/>
    </row>
    <row r="47" spans="1:11" ht="12.75">
      <c r="A47" s="5" t="s">
        <v>104</v>
      </c>
      <c r="B47" s="6">
        <f>C23</f>
        <v>6</v>
      </c>
      <c r="C47" s="6">
        <f>C24</f>
        <v>9</v>
      </c>
      <c r="D47" s="6">
        <f>C25</f>
        <v>0</v>
      </c>
      <c r="E47" s="17">
        <f>SUM(B47)/(C47)</f>
        <v>0.6666666666666666</v>
      </c>
      <c r="F47" s="6">
        <f>C21</f>
        <v>63</v>
      </c>
      <c r="G47" s="18">
        <f>SUM(F47)/(C47)</f>
        <v>7</v>
      </c>
      <c r="H47" s="6">
        <v>0</v>
      </c>
      <c r="I47" s="6">
        <v>15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50</v>
      </c>
      <c r="B49" s="6" t="s">
        <v>51</v>
      </c>
      <c r="C49" s="6" t="s">
        <v>42</v>
      </c>
      <c r="D49" s="6" t="s">
        <v>9</v>
      </c>
      <c r="E49" s="6" t="s">
        <v>43</v>
      </c>
      <c r="F49" s="6" t="s">
        <v>44</v>
      </c>
      <c r="G49" s="6"/>
      <c r="H49" s="6"/>
      <c r="I49" s="6"/>
      <c r="J49" s="6"/>
      <c r="K49" s="6"/>
    </row>
    <row r="50" spans="1:11" ht="12.75">
      <c r="A50" s="7" t="s">
        <v>133</v>
      </c>
      <c r="B50" s="8">
        <v>3</v>
      </c>
      <c r="C50" s="8">
        <v>67</v>
      </c>
      <c r="D50" s="9">
        <f>SUM(C50)/(B50)</f>
        <v>22.333333333333332</v>
      </c>
      <c r="E50" s="1">
        <v>34</v>
      </c>
      <c r="F50" s="8">
        <v>0</v>
      </c>
      <c r="G50" s="8"/>
      <c r="H50" s="8"/>
      <c r="I50" s="8"/>
      <c r="J50" s="8"/>
      <c r="K50" s="8"/>
    </row>
    <row r="51" spans="1:11" ht="12.75">
      <c r="A51" s="5" t="s">
        <v>8</v>
      </c>
      <c r="B51" s="6">
        <f>SUM(B50:B50)</f>
        <v>3</v>
      </c>
      <c r="C51" s="6">
        <f>SUM(C50:C50)</f>
        <v>67</v>
      </c>
      <c r="D51" s="15">
        <f>SUM(C51)/(B51)</f>
        <v>22.333333333333332</v>
      </c>
      <c r="E51" s="6">
        <v>34</v>
      </c>
      <c r="F51" s="6">
        <f>SUM(F50:F50)</f>
        <v>0</v>
      </c>
      <c r="G51" s="6"/>
      <c r="H51" s="6"/>
      <c r="I51" s="6"/>
      <c r="J51" s="6"/>
      <c r="K51" s="14"/>
    </row>
    <row r="52" spans="1:11" ht="12.75">
      <c r="A52" s="5" t="s">
        <v>104</v>
      </c>
      <c r="B52" s="6">
        <f>C23</f>
        <v>6</v>
      </c>
      <c r="C52" s="6">
        <f>C21</f>
        <v>63</v>
      </c>
      <c r="D52" s="15">
        <f>SUM(C52)/(B52)</f>
        <v>10.5</v>
      </c>
      <c r="E52" s="6">
        <v>15</v>
      </c>
      <c r="F52" s="6">
        <v>0</v>
      </c>
      <c r="G52" s="6"/>
      <c r="H52" s="6"/>
      <c r="I52" s="6"/>
      <c r="J52" s="6"/>
      <c r="K52" s="14"/>
    </row>
    <row r="53" spans="1:11" ht="12.75">
      <c r="A53" s="5"/>
      <c r="B53" s="6"/>
      <c r="C53" s="6"/>
      <c r="D53" s="15"/>
      <c r="E53" s="6"/>
      <c r="F53" s="6"/>
      <c r="G53" s="6"/>
      <c r="H53" s="6"/>
      <c r="I53" s="6"/>
      <c r="J53" s="6"/>
      <c r="K53" s="14"/>
    </row>
    <row r="54" spans="1:11" ht="12.75">
      <c r="A54" s="5"/>
      <c r="B54" s="6" t="s">
        <v>44</v>
      </c>
      <c r="C54" s="6" t="s">
        <v>44</v>
      </c>
      <c r="D54" s="6" t="s">
        <v>44</v>
      </c>
      <c r="E54" s="6"/>
      <c r="F54" s="6"/>
      <c r="G54" s="6"/>
      <c r="H54" s="6"/>
      <c r="I54" s="6"/>
      <c r="J54" s="6"/>
      <c r="K54" s="14"/>
    </row>
    <row r="55" spans="1:11" ht="12.75">
      <c r="A55" s="5" t="s">
        <v>52</v>
      </c>
      <c r="B55" s="6" t="s">
        <v>53</v>
      </c>
      <c r="C55" s="6" t="s">
        <v>51</v>
      </c>
      <c r="D55" s="6" t="s">
        <v>105</v>
      </c>
      <c r="E55" s="6" t="s">
        <v>55</v>
      </c>
      <c r="F55" s="6" t="s">
        <v>56</v>
      </c>
      <c r="G55" s="6" t="s">
        <v>57</v>
      </c>
      <c r="H55" s="6" t="s">
        <v>58</v>
      </c>
      <c r="I55" s="6" t="s">
        <v>59</v>
      </c>
      <c r="J55" s="6"/>
      <c r="K55" s="14"/>
    </row>
    <row r="56" spans="1:11" ht="12.75">
      <c r="A56" s="5" t="s">
        <v>8</v>
      </c>
      <c r="B56" s="6"/>
      <c r="C56" s="6"/>
      <c r="D56" s="6"/>
      <c r="E56" s="6"/>
      <c r="F56" s="6"/>
      <c r="G56" s="6"/>
      <c r="H56" s="6"/>
      <c r="I56" s="6">
        <f>SUM(B56*6)+(C56*6)+(D56*6)+(E56)+(F56*2)+(G56*3)+(H56*2)</f>
        <v>0</v>
      </c>
      <c r="J56" s="6"/>
      <c r="K56" s="14"/>
    </row>
    <row r="57" spans="1:11" ht="12.75">
      <c r="A57" s="5" t="s">
        <v>104</v>
      </c>
      <c r="B57" s="6">
        <f>F42</f>
        <v>3</v>
      </c>
      <c r="C57" s="6">
        <f>H47</f>
        <v>0</v>
      </c>
      <c r="D57" s="6">
        <f>SUM(F68)+(F73)+(F77)</f>
        <v>0</v>
      </c>
      <c r="E57" s="6">
        <f>B62</f>
        <v>3</v>
      </c>
      <c r="F57" s="6">
        <v>0</v>
      </c>
      <c r="G57" s="6">
        <f>E62</f>
        <v>0</v>
      </c>
      <c r="H57" s="6">
        <v>0</v>
      </c>
      <c r="I57" s="6">
        <f>SUM(B57*6)+(C57*6)+(D57*6)+(E57)+(F57*2)+(G57*3)+(H57*2)</f>
        <v>21</v>
      </c>
      <c r="J57" s="6"/>
      <c r="K57" s="14"/>
    </row>
    <row r="58" spans="1:11" ht="12.75">
      <c r="A58" s="5"/>
      <c r="B58" s="6"/>
      <c r="C58" s="6"/>
      <c r="D58" s="6"/>
      <c r="E58" s="6"/>
      <c r="F58" s="6"/>
      <c r="G58" s="6"/>
      <c r="H58" s="6"/>
      <c r="I58" s="6"/>
      <c r="J58" s="6"/>
      <c r="K58" s="14"/>
    </row>
    <row r="59" spans="1:11" ht="12.75">
      <c r="A59" s="5" t="s">
        <v>60</v>
      </c>
      <c r="B59" s="6" t="s">
        <v>61</v>
      </c>
      <c r="C59" s="6" t="s">
        <v>62</v>
      </c>
      <c r="D59" s="6" t="s">
        <v>48</v>
      </c>
      <c r="E59" s="6" t="s">
        <v>93</v>
      </c>
      <c r="F59" s="6" t="s">
        <v>63</v>
      </c>
      <c r="G59" s="6" t="s">
        <v>48</v>
      </c>
      <c r="H59" s="6" t="s">
        <v>43</v>
      </c>
      <c r="I59" s="6" t="s">
        <v>59</v>
      </c>
      <c r="J59" s="19" t="s">
        <v>76</v>
      </c>
      <c r="K59" s="14"/>
    </row>
    <row r="60" spans="1:11" ht="12.75">
      <c r="A60" s="7" t="s">
        <v>163</v>
      </c>
      <c r="B60" s="8">
        <v>0</v>
      </c>
      <c r="C60" s="8">
        <v>0</v>
      </c>
      <c r="D60" s="10">
        <v>0</v>
      </c>
      <c r="E60" s="20">
        <v>0</v>
      </c>
      <c r="F60" s="20">
        <v>1</v>
      </c>
      <c r="G60" s="17">
        <v>0</v>
      </c>
      <c r="H60" s="1" t="s">
        <v>103</v>
      </c>
      <c r="I60" s="8">
        <f>SUM(B60)+(E60*3)</f>
        <v>0</v>
      </c>
      <c r="J60" s="60" t="s">
        <v>177</v>
      </c>
      <c r="K60" s="8"/>
    </row>
    <row r="61" spans="1:11" ht="12.75">
      <c r="A61" s="5" t="s">
        <v>8</v>
      </c>
      <c r="B61" s="6">
        <f>SUM(B60:B60)</f>
        <v>0</v>
      </c>
      <c r="C61" s="6">
        <f>SUM(C60:C60)</f>
        <v>0</v>
      </c>
      <c r="D61" s="17">
        <v>0</v>
      </c>
      <c r="E61" s="6">
        <f>SUM(E60:E60)</f>
        <v>0</v>
      </c>
      <c r="F61" s="6">
        <f>SUM(F60:F60)</f>
        <v>1</v>
      </c>
      <c r="G61" s="17">
        <v>0</v>
      </c>
      <c r="H61" s="6" t="s">
        <v>103</v>
      </c>
      <c r="I61" s="6">
        <f>SUM(B61)+(E61*3)</f>
        <v>0</v>
      </c>
      <c r="J61" s="19" t="s">
        <v>177</v>
      </c>
      <c r="K61" s="6"/>
    </row>
    <row r="62" spans="1:11" ht="12.75">
      <c r="A62" s="5" t="s">
        <v>104</v>
      </c>
      <c r="B62" s="6">
        <v>3</v>
      </c>
      <c r="C62" s="6">
        <v>3</v>
      </c>
      <c r="D62" s="17">
        <f>SUM(B62/C62)</f>
        <v>1</v>
      </c>
      <c r="E62" s="24">
        <v>0</v>
      </c>
      <c r="F62" s="24">
        <v>0</v>
      </c>
      <c r="G62" s="17">
        <v>0</v>
      </c>
      <c r="H62" s="6" t="s">
        <v>103</v>
      </c>
      <c r="I62" s="6">
        <f>SUM(B62)+(E62*3)</f>
        <v>3</v>
      </c>
      <c r="J62" s="19"/>
      <c r="K62" s="6"/>
    </row>
    <row r="63" spans="1:11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5" t="s">
        <v>77</v>
      </c>
      <c r="B64" s="6" t="s">
        <v>78</v>
      </c>
      <c r="C64" s="6" t="s">
        <v>42</v>
      </c>
      <c r="D64" s="6" t="s">
        <v>9</v>
      </c>
      <c r="E64" s="6" t="s">
        <v>43</v>
      </c>
      <c r="F64" s="6" t="s">
        <v>44</v>
      </c>
      <c r="G64" s="6"/>
      <c r="H64" s="6"/>
      <c r="I64" s="6"/>
      <c r="J64" s="6"/>
      <c r="K64" s="6"/>
    </row>
    <row r="65" spans="1:11" ht="12.75">
      <c r="A65" s="7" t="s">
        <v>136</v>
      </c>
      <c r="B65" s="8">
        <v>2</v>
      </c>
      <c r="C65" s="8">
        <v>33</v>
      </c>
      <c r="D65" s="9">
        <f>SUM(C65)/(B65)</f>
        <v>16.5</v>
      </c>
      <c r="E65" s="1">
        <v>20</v>
      </c>
      <c r="F65" s="8">
        <v>0</v>
      </c>
      <c r="G65" s="8"/>
      <c r="H65" s="8"/>
      <c r="I65" s="8"/>
      <c r="J65" s="8"/>
      <c r="K65" s="8"/>
    </row>
    <row r="66" spans="1:11" ht="12.75">
      <c r="A66" s="7" t="s">
        <v>127</v>
      </c>
      <c r="B66" s="8">
        <v>1</v>
      </c>
      <c r="C66" s="8">
        <v>19</v>
      </c>
      <c r="D66" s="9">
        <f>SUM(C66)/(B66)</f>
        <v>19</v>
      </c>
      <c r="E66" s="1">
        <v>19</v>
      </c>
      <c r="F66" s="8">
        <v>0</v>
      </c>
      <c r="G66" s="8"/>
      <c r="H66" s="8"/>
      <c r="I66" s="8"/>
      <c r="J66" s="8"/>
      <c r="K66" s="8"/>
    </row>
    <row r="67" spans="1:11" ht="12.75">
      <c r="A67" s="5" t="s">
        <v>8</v>
      </c>
      <c r="B67" s="6">
        <f>SUM(B65:B66)</f>
        <v>3</v>
      </c>
      <c r="C67" s="6">
        <f>SUM(C65:C66)</f>
        <v>52</v>
      </c>
      <c r="D67" s="15">
        <f>SUM(C67)/(B67)</f>
        <v>17.333333333333332</v>
      </c>
      <c r="E67" s="6">
        <v>20</v>
      </c>
      <c r="F67" s="6">
        <f>SUM(F65:F66)</f>
        <v>0</v>
      </c>
      <c r="G67" s="6"/>
      <c r="H67" s="6"/>
      <c r="I67" s="6"/>
      <c r="J67" s="6"/>
      <c r="K67" s="14"/>
    </row>
    <row r="68" spans="1:11" ht="12.75">
      <c r="A68" s="5" t="s">
        <v>104</v>
      </c>
      <c r="B68" s="6">
        <v>1</v>
      </c>
      <c r="C68" s="6">
        <v>32</v>
      </c>
      <c r="D68" s="15">
        <f>SUM(C68)/(B68)</f>
        <v>32</v>
      </c>
      <c r="E68" s="6">
        <v>32</v>
      </c>
      <c r="F68" s="6">
        <v>0</v>
      </c>
      <c r="G68" s="6"/>
      <c r="H68" s="6"/>
      <c r="I68" s="6"/>
      <c r="J68" s="6"/>
      <c r="K68" s="14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4"/>
    </row>
    <row r="70" spans="1:11" ht="12.75">
      <c r="A70" s="5" t="s">
        <v>66</v>
      </c>
      <c r="B70" s="6" t="s">
        <v>79</v>
      </c>
      <c r="C70" s="6" t="s">
        <v>42</v>
      </c>
      <c r="D70" s="6" t="s">
        <v>9</v>
      </c>
      <c r="E70" s="6" t="s">
        <v>43</v>
      </c>
      <c r="F70" s="6" t="s">
        <v>44</v>
      </c>
      <c r="G70" s="12"/>
      <c r="H70" s="12"/>
      <c r="I70" s="12"/>
      <c r="J70" s="12"/>
      <c r="K70" s="14"/>
    </row>
    <row r="71" spans="1:11" ht="12.75">
      <c r="A71" s="7" t="s">
        <v>129</v>
      </c>
      <c r="B71" s="8">
        <v>2</v>
      </c>
      <c r="C71" s="8">
        <v>7</v>
      </c>
      <c r="D71" s="9">
        <f>SUM(C71)/(B71)</f>
        <v>3.5</v>
      </c>
      <c r="E71" s="1">
        <v>4</v>
      </c>
      <c r="F71" s="8">
        <v>0</v>
      </c>
      <c r="G71" s="12"/>
      <c r="H71" s="12"/>
      <c r="I71" s="12"/>
      <c r="J71" s="12"/>
      <c r="K71" s="14"/>
    </row>
    <row r="72" spans="1:11" ht="12.75">
      <c r="A72" s="5" t="s">
        <v>8</v>
      </c>
      <c r="B72" s="6">
        <f>SUM(B71:B71)</f>
        <v>2</v>
      </c>
      <c r="C72" s="6">
        <f>SUM(C71:C71)</f>
        <v>7</v>
      </c>
      <c r="D72" s="15">
        <f>SUM(C72)/(B72)</f>
        <v>3.5</v>
      </c>
      <c r="E72" s="6">
        <v>4</v>
      </c>
      <c r="F72" s="6">
        <f>SUM(F71:F71)</f>
        <v>0</v>
      </c>
      <c r="G72" s="5"/>
      <c r="H72" s="5"/>
      <c r="I72" s="5"/>
      <c r="J72" s="5"/>
      <c r="K72" s="6"/>
    </row>
    <row r="73" spans="1:11" ht="12.75">
      <c r="A73" s="5" t="s">
        <v>104</v>
      </c>
      <c r="B73" s="6">
        <v>1</v>
      </c>
      <c r="C73" s="6">
        <v>-2</v>
      </c>
      <c r="D73" s="15">
        <f>SUM(C73)/(B73)</f>
        <v>-2</v>
      </c>
      <c r="E73" s="6" t="s">
        <v>159</v>
      </c>
      <c r="F73" s="6">
        <v>0</v>
      </c>
      <c r="G73" s="5"/>
      <c r="H73" s="5"/>
      <c r="I73" s="5"/>
      <c r="J73" s="5"/>
      <c r="K73" s="6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67</v>
      </c>
      <c r="B75" s="6" t="s">
        <v>80</v>
      </c>
      <c r="C75" s="6" t="s">
        <v>42</v>
      </c>
      <c r="D75" s="6" t="s">
        <v>9</v>
      </c>
      <c r="E75" s="6" t="s">
        <v>43</v>
      </c>
      <c r="F75" s="6" t="s">
        <v>44</v>
      </c>
      <c r="G75" s="12"/>
      <c r="H75" s="12"/>
      <c r="I75" s="12"/>
      <c r="J75" s="12"/>
      <c r="K75" s="14"/>
    </row>
    <row r="76" spans="1:11" ht="12.75">
      <c r="A76" s="5" t="s">
        <v>8</v>
      </c>
      <c r="B76" s="6">
        <v>0</v>
      </c>
      <c r="C76" s="6"/>
      <c r="D76" s="15"/>
      <c r="E76" s="6"/>
      <c r="F76" s="6">
        <v>0</v>
      </c>
      <c r="G76" s="12"/>
      <c r="H76" s="12"/>
      <c r="I76" s="12"/>
      <c r="J76" s="12"/>
      <c r="K76" s="14"/>
    </row>
    <row r="77" spans="1:11" ht="12.75">
      <c r="A77" s="5" t="s">
        <v>104</v>
      </c>
      <c r="B77" s="6">
        <v>2</v>
      </c>
      <c r="C77" s="6">
        <v>27</v>
      </c>
      <c r="D77" s="15">
        <f>SUM(C77)/(B77)</f>
        <v>13.5</v>
      </c>
      <c r="E77" s="6">
        <v>27</v>
      </c>
      <c r="F77" s="6">
        <v>0</v>
      </c>
      <c r="G77" s="7"/>
      <c r="H77" s="7"/>
      <c r="I77" s="7"/>
      <c r="J77" s="7"/>
      <c r="K77" s="8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68</v>
      </c>
      <c r="B79" s="6" t="s">
        <v>81</v>
      </c>
      <c r="C79" s="6" t="s">
        <v>42</v>
      </c>
      <c r="D79" s="6" t="s">
        <v>9</v>
      </c>
      <c r="E79" s="6" t="s">
        <v>43</v>
      </c>
      <c r="F79" s="6"/>
      <c r="G79" s="12"/>
      <c r="H79" s="12"/>
      <c r="I79" s="12"/>
      <c r="J79" s="12"/>
      <c r="K79" s="14"/>
    </row>
    <row r="80" spans="1:11" ht="12.75">
      <c r="A80" s="7" t="s">
        <v>137</v>
      </c>
      <c r="B80" s="8">
        <v>6</v>
      </c>
      <c r="C80" s="8">
        <v>184</v>
      </c>
      <c r="D80" s="9">
        <f>SUM(C80)/(B80)</f>
        <v>30.666666666666668</v>
      </c>
      <c r="E80" s="1">
        <v>43</v>
      </c>
      <c r="F80" s="8"/>
      <c r="G80" s="7"/>
      <c r="H80" s="7"/>
      <c r="I80" s="7"/>
      <c r="J80" s="7"/>
      <c r="K80" s="8"/>
    </row>
    <row r="81" spans="1:11" ht="12.75">
      <c r="A81" s="5" t="s">
        <v>8</v>
      </c>
      <c r="B81" s="6">
        <f>SUM(B80:B80)</f>
        <v>6</v>
      </c>
      <c r="C81" s="6">
        <f>SUM(C80:C80)</f>
        <v>184</v>
      </c>
      <c r="D81" s="15">
        <f>SUM(C81)/(B81)</f>
        <v>30.666666666666668</v>
      </c>
      <c r="E81" s="6">
        <v>43</v>
      </c>
      <c r="F81" s="6"/>
      <c r="G81" s="5"/>
      <c r="H81" s="5"/>
      <c r="I81" s="5"/>
      <c r="J81" s="5"/>
      <c r="K81" s="6"/>
    </row>
    <row r="82" spans="1:11" ht="12.75">
      <c r="A82" s="5" t="s">
        <v>104</v>
      </c>
      <c r="B82" s="6">
        <f>C26</f>
        <v>2</v>
      </c>
      <c r="C82" s="6">
        <f>C27</f>
        <v>71</v>
      </c>
      <c r="D82" s="15">
        <f>SUM(C82)/(B82)</f>
        <v>35.5</v>
      </c>
      <c r="E82" s="6">
        <v>36</v>
      </c>
      <c r="F82" s="6"/>
      <c r="G82" s="5"/>
      <c r="H82" s="5"/>
      <c r="I82" s="5"/>
      <c r="J82" s="5"/>
      <c r="K82" s="6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6"/>
    </row>
    <row r="84" spans="1:11" ht="12.75">
      <c r="A84" s="5" t="s">
        <v>84</v>
      </c>
      <c r="B84" s="5"/>
      <c r="C84" s="5"/>
      <c r="D84" s="5"/>
      <c r="E84" s="5"/>
      <c r="F84" s="5"/>
      <c r="G84" s="5"/>
      <c r="H84" s="5"/>
      <c r="I84" s="5"/>
      <c r="J84" s="5"/>
      <c r="K84" s="6"/>
    </row>
    <row r="85" spans="1:11" s="7" customFormat="1" ht="12.75">
      <c r="A85" s="7" t="s">
        <v>172</v>
      </c>
      <c r="K85" s="8"/>
    </row>
    <row r="86" spans="1:11" s="7" customFormat="1" ht="12.75">
      <c r="A86" s="7" t="s">
        <v>173</v>
      </c>
      <c r="K86" s="8"/>
    </row>
    <row r="87" spans="1:11" s="7" customFormat="1" ht="12.75">
      <c r="A87" s="7" t="s">
        <v>174</v>
      </c>
      <c r="K87" s="8"/>
    </row>
    <row r="88" s="7" customFormat="1" ht="12.75">
      <c r="K88" s="8"/>
    </row>
    <row r="89" spans="1:11" ht="12.75">
      <c r="A89" s="29" t="s">
        <v>69</v>
      </c>
      <c r="B89" s="30" t="s">
        <v>70</v>
      </c>
      <c r="C89" s="30" t="s">
        <v>99</v>
      </c>
      <c r="D89" s="30" t="s">
        <v>71</v>
      </c>
      <c r="E89" s="30" t="s">
        <v>73</v>
      </c>
      <c r="F89" s="30" t="s">
        <v>72</v>
      </c>
      <c r="G89" s="30" t="s">
        <v>107</v>
      </c>
      <c r="H89" s="30" t="s">
        <v>74</v>
      </c>
      <c r="I89" s="30" t="s">
        <v>75</v>
      </c>
      <c r="J89" s="30" t="s">
        <v>89</v>
      </c>
      <c r="K89" s="51"/>
    </row>
    <row r="90" spans="1:11" s="7" customFormat="1" ht="12.75">
      <c r="A90" s="61" t="s">
        <v>161</v>
      </c>
      <c r="B90" s="62">
        <v>4</v>
      </c>
      <c r="C90" s="62">
        <v>6</v>
      </c>
      <c r="D90" s="62">
        <f aca="true" t="shared" si="1" ref="D90:D106">SUM(B90)+(C90)</f>
        <v>10</v>
      </c>
      <c r="E90" s="62"/>
      <c r="F90" s="62"/>
      <c r="G90" s="62"/>
      <c r="H90" s="62"/>
      <c r="I90" s="62">
        <v>1</v>
      </c>
      <c r="J90" s="62"/>
      <c r="K90" s="62"/>
    </row>
    <row r="91" spans="1:11" s="7" customFormat="1" ht="12.75">
      <c r="A91" s="61" t="s">
        <v>164</v>
      </c>
      <c r="B91" s="62">
        <v>3</v>
      </c>
      <c r="C91" s="62">
        <v>5</v>
      </c>
      <c r="D91" s="62">
        <f t="shared" si="1"/>
        <v>8</v>
      </c>
      <c r="E91" s="62"/>
      <c r="F91" s="62"/>
      <c r="G91" s="62"/>
      <c r="H91" s="62"/>
      <c r="I91" s="62"/>
      <c r="J91" s="62"/>
      <c r="K91" s="62"/>
    </row>
    <row r="92" spans="1:11" s="7" customFormat="1" ht="12.75">
      <c r="A92" s="61" t="s">
        <v>160</v>
      </c>
      <c r="B92" s="62">
        <v>1</v>
      </c>
      <c r="C92" s="62">
        <v>6</v>
      </c>
      <c r="D92" s="62">
        <f t="shared" si="1"/>
        <v>7</v>
      </c>
      <c r="E92" s="62">
        <v>1</v>
      </c>
      <c r="F92" s="62"/>
      <c r="G92" s="62"/>
      <c r="H92" s="62"/>
      <c r="I92" s="62"/>
      <c r="J92" s="62"/>
      <c r="K92" s="62"/>
    </row>
    <row r="93" spans="1:11" s="7" customFormat="1" ht="12.75">
      <c r="A93" s="61" t="s">
        <v>178</v>
      </c>
      <c r="B93" s="62">
        <v>1</v>
      </c>
      <c r="C93" s="62">
        <v>6</v>
      </c>
      <c r="D93" s="62">
        <f t="shared" si="1"/>
        <v>7</v>
      </c>
      <c r="E93" s="62"/>
      <c r="F93" s="62"/>
      <c r="G93" s="62"/>
      <c r="H93" s="62"/>
      <c r="I93" s="62"/>
      <c r="J93" s="62"/>
      <c r="K93" s="62"/>
    </row>
    <row r="94" spans="1:11" s="7" customFormat="1" ht="12.75">
      <c r="A94" s="61" t="s">
        <v>128</v>
      </c>
      <c r="B94" s="62">
        <v>2</v>
      </c>
      <c r="C94" s="62">
        <v>4</v>
      </c>
      <c r="D94" s="62">
        <f t="shared" si="1"/>
        <v>6</v>
      </c>
      <c r="E94" s="62">
        <v>1</v>
      </c>
      <c r="F94" s="62"/>
      <c r="G94" s="62"/>
      <c r="H94" s="62"/>
      <c r="I94" s="62"/>
      <c r="J94" s="62"/>
      <c r="K94" s="62"/>
    </row>
    <row r="95" spans="1:11" s="7" customFormat="1" ht="12.75">
      <c r="A95" s="61" t="s">
        <v>130</v>
      </c>
      <c r="B95" s="62">
        <v>3</v>
      </c>
      <c r="C95" s="62">
        <v>2</v>
      </c>
      <c r="D95" s="62">
        <f t="shared" si="1"/>
        <v>5</v>
      </c>
      <c r="E95" s="62">
        <v>1</v>
      </c>
      <c r="F95" s="62">
        <v>1</v>
      </c>
      <c r="G95" s="62"/>
      <c r="H95" s="62"/>
      <c r="I95" s="62"/>
      <c r="J95" s="62"/>
      <c r="K95" s="62"/>
    </row>
    <row r="96" spans="1:11" s="7" customFormat="1" ht="12.75">
      <c r="A96" s="61" t="s">
        <v>179</v>
      </c>
      <c r="B96" s="62">
        <v>3</v>
      </c>
      <c r="C96" s="62">
        <v>2</v>
      </c>
      <c r="D96" s="62">
        <f t="shared" si="1"/>
        <v>5</v>
      </c>
      <c r="E96" s="62"/>
      <c r="F96" s="62"/>
      <c r="G96" s="62"/>
      <c r="H96" s="62"/>
      <c r="I96" s="62"/>
      <c r="J96" s="62"/>
      <c r="K96" s="62"/>
    </row>
    <row r="97" spans="1:11" s="7" customFormat="1" ht="12.75">
      <c r="A97" s="61" t="s">
        <v>136</v>
      </c>
      <c r="B97" s="62">
        <v>3</v>
      </c>
      <c r="C97" s="62">
        <v>1</v>
      </c>
      <c r="D97" s="62">
        <f t="shared" si="1"/>
        <v>4</v>
      </c>
      <c r="E97" s="62"/>
      <c r="F97" s="62"/>
      <c r="G97" s="62">
        <v>1</v>
      </c>
      <c r="H97" s="62"/>
      <c r="I97" s="62"/>
      <c r="J97" s="62"/>
      <c r="K97" s="62"/>
    </row>
    <row r="98" spans="1:11" s="7" customFormat="1" ht="12.75">
      <c r="A98" s="61" t="s">
        <v>133</v>
      </c>
      <c r="B98" s="62">
        <v>2</v>
      </c>
      <c r="C98" s="62">
        <v>1</v>
      </c>
      <c r="D98" s="62">
        <f t="shared" si="1"/>
        <v>3</v>
      </c>
      <c r="E98" s="62"/>
      <c r="F98" s="62"/>
      <c r="G98" s="62"/>
      <c r="H98" s="62"/>
      <c r="I98" s="62"/>
      <c r="J98" s="62"/>
      <c r="K98" s="62"/>
    </row>
    <row r="99" spans="1:11" s="7" customFormat="1" ht="12.75">
      <c r="A99" s="61" t="s">
        <v>135</v>
      </c>
      <c r="B99" s="62">
        <v>1</v>
      </c>
      <c r="C99" s="62">
        <v>1</v>
      </c>
      <c r="D99" s="62">
        <f t="shared" si="1"/>
        <v>2</v>
      </c>
      <c r="E99" s="62"/>
      <c r="F99" s="62"/>
      <c r="G99" s="62"/>
      <c r="H99" s="62"/>
      <c r="I99" s="62"/>
      <c r="J99" s="62"/>
      <c r="K99" s="62"/>
    </row>
    <row r="100" spans="1:11" s="7" customFormat="1" ht="12.75">
      <c r="A100" s="61" t="s">
        <v>129</v>
      </c>
      <c r="B100" s="62">
        <v>1</v>
      </c>
      <c r="C100" s="62"/>
      <c r="D100" s="62">
        <f t="shared" si="1"/>
        <v>1</v>
      </c>
      <c r="E100" s="62">
        <v>1</v>
      </c>
      <c r="F100" s="62"/>
      <c r="G100" s="62"/>
      <c r="H100" s="62"/>
      <c r="I100" s="62"/>
      <c r="J100" s="62"/>
      <c r="K100" s="62"/>
    </row>
    <row r="101" spans="1:11" s="7" customFormat="1" ht="12.75">
      <c r="A101" s="61" t="s">
        <v>168</v>
      </c>
      <c r="B101" s="62">
        <v>1</v>
      </c>
      <c r="C101" s="62"/>
      <c r="D101" s="62">
        <f t="shared" si="1"/>
        <v>1</v>
      </c>
      <c r="E101" s="62"/>
      <c r="F101" s="62"/>
      <c r="G101" s="62"/>
      <c r="H101" s="62"/>
      <c r="I101" s="62"/>
      <c r="J101" s="62"/>
      <c r="K101" s="62"/>
    </row>
    <row r="102" spans="1:11" s="7" customFormat="1" ht="12.75">
      <c r="A102" s="61" t="s">
        <v>137</v>
      </c>
      <c r="B102" s="62">
        <v>1</v>
      </c>
      <c r="C102" s="62"/>
      <c r="D102" s="62">
        <f t="shared" si="1"/>
        <v>1</v>
      </c>
      <c r="E102" s="62"/>
      <c r="F102" s="62"/>
      <c r="G102" s="62"/>
      <c r="H102" s="62"/>
      <c r="I102" s="62"/>
      <c r="J102" s="62"/>
      <c r="K102" s="62"/>
    </row>
    <row r="103" spans="1:11" s="7" customFormat="1" ht="12.75">
      <c r="A103" s="61" t="s">
        <v>134</v>
      </c>
      <c r="B103" s="62">
        <v>1</v>
      </c>
      <c r="C103" s="62"/>
      <c r="D103" s="62">
        <f t="shared" si="1"/>
        <v>1</v>
      </c>
      <c r="E103" s="62"/>
      <c r="F103" s="62"/>
      <c r="G103" s="62"/>
      <c r="H103" s="62"/>
      <c r="I103" s="62"/>
      <c r="J103" s="62"/>
      <c r="K103" s="62"/>
    </row>
    <row r="104" spans="1:11" s="7" customFormat="1" ht="12.75">
      <c r="A104" s="61" t="s">
        <v>166</v>
      </c>
      <c r="B104" s="62"/>
      <c r="C104" s="62">
        <v>1</v>
      </c>
      <c r="D104" s="62">
        <f t="shared" si="1"/>
        <v>1</v>
      </c>
      <c r="E104" s="62"/>
      <c r="F104" s="62"/>
      <c r="G104" s="62"/>
      <c r="H104" s="62"/>
      <c r="I104" s="62"/>
      <c r="J104" s="62"/>
      <c r="K104" s="62"/>
    </row>
    <row r="105" spans="1:11" s="7" customFormat="1" ht="12.75">
      <c r="A105" s="61" t="s">
        <v>170</v>
      </c>
      <c r="B105" s="62"/>
      <c r="C105" s="62">
        <v>1</v>
      </c>
      <c r="D105" s="62">
        <f t="shared" si="1"/>
        <v>1</v>
      </c>
      <c r="E105" s="62"/>
      <c r="F105" s="62"/>
      <c r="G105" s="62"/>
      <c r="H105" s="62"/>
      <c r="I105" s="62"/>
      <c r="J105" s="62"/>
      <c r="K105" s="62"/>
    </row>
    <row r="106" spans="1:11" s="7" customFormat="1" ht="12.75">
      <c r="A106" s="61" t="s">
        <v>162</v>
      </c>
      <c r="B106" s="62"/>
      <c r="C106" s="62">
        <v>1</v>
      </c>
      <c r="D106" s="62">
        <f t="shared" si="1"/>
        <v>1</v>
      </c>
      <c r="E106" s="62"/>
      <c r="F106" s="62"/>
      <c r="G106" s="62"/>
      <c r="H106" s="62">
        <v>1</v>
      </c>
      <c r="I106" s="62"/>
      <c r="J106" s="62"/>
      <c r="K106" s="62"/>
    </row>
    <row r="107" spans="1:11" ht="12.75">
      <c r="A107" s="29" t="s">
        <v>8</v>
      </c>
      <c r="B107" s="30">
        <f aca="true" t="shared" si="2" ref="B107:J107">SUM(B90:B106)</f>
        <v>27</v>
      </c>
      <c r="C107" s="30">
        <f t="shared" si="2"/>
        <v>37</v>
      </c>
      <c r="D107" s="30">
        <f t="shared" si="2"/>
        <v>64</v>
      </c>
      <c r="E107" s="30">
        <f t="shared" si="2"/>
        <v>4</v>
      </c>
      <c r="F107" s="30">
        <f t="shared" si="2"/>
        <v>1</v>
      </c>
      <c r="G107" s="30">
        <f t="shared" si="2"/>
        <v>1</v>
      </c>
      <c r="H107" s="30">
        <f t="shared" si="2"/>
        <v>1</v>
      </c>
      <c r="I107" s="30">
        <f t="shared" si="2"/>
        <v>1</v>
      </c>
      <c r="J107" s="30">
        <f t="shared" si="2"/>
        <v>0</v>
      </c>
      <c r="K107" s="51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6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7</v>
      </c>
      <c r="E4" s="1">
        <v>12</v>
      </c>
      <c r="F4" s="1"/>
      <c r="G4" s="1"/>
      <c r="H4" s="1">
        <f>SUM(B4:G4)</f>
        <v>19</v>
      </c>
      <c r="I4" s="25"/>
      <c r="J4" s="1"/>
    </row>
    <row r="5" spans="1:10" ht="12.75">
      <c r="A5" t="s">
        <v>108</v>
      </c>
      <c r="B5" s="1">
        <v>7</v>
      </c>
      <c r="C5" s="1">
        <v>6</v>
      </c>
      <c r="D5" s="1">
        <v>0</v>
      </c>
      <c r="E5" s="1">
        <v>12</v>
      </c>
      <c r="F5" s="1"/>
      <c r="G5" s="1"/>
      <c r="H5" s="1">
        <f>SUM(B5:G5)</f>
        <v>25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114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14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12</v>
      </c>
      <c r="C9" s="8">
        <v>8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1</v>
      </c>
      <c r="C10" s="8">
        <v>11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10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2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0.2</v>
      </c>
      <c r="C14" s="10">
        <f>SUM(C13/C12)</f>
        <v>0.4444444444444444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5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2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0.4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51</v>
      </c>
      <c r="C18" s="8">
        <f>SUM(C19)+(C24)</f>
        <v>58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44</v>
      </c>
      <c r="C19" s="8">
        <v>38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301</v>
      </c>
      <c r="C20" s="8">
        <v>209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22</v>
      </c>
      <c r="C21" s="8">
        <v>164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323</v>
      </c>
      <c r="C22" s="8">
        <f>SUM(C20)+(C21)</f>
        <v>373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2</v>
      </c>
      <c r="C23" s="8">
        <v>16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7</v>
      </c>
      <c r="C24" s="8">
        <v>20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3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115</v>
      </c>
      <c r="C27" s="8">
        <v>85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38.333333333333336</v>
      </c>
      <c r="C28" s="9">
        <f>SUM(C27/C26)</f>
        <v>28.333333333333332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9</v>
      </c>
      <c r="C31" s="8">
        <v>9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96</v>
      </c>
      <c r="C32" s="8">
        <v>113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4" t="s">
        <v>180</v>
      </c>
      <c r="C33" s="54" t="s">
        <v>181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128</v>
      </c>
      <c r="B36" s="8">
        <v>10</v>
      </c>
      <c r="C36" s="8">
        <v>110</v>
      </c>
      <c r="D36" s="9">
        <f aca="true" t="shared" si="0" ref="D36:D43">SUM(C36)/(B36)</f>
        <v>11</v>
      </c>
      <c r="E36" s="1">
        <v>49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129</v>
      </c>
      <c r="B37" s="8">
        <v>17</v>
      </c>
      <c r="C37" s="8">
        <v>94</v>
      </c>
      <c r="D37" s="9">
        <f t="shared" si="0"/>
        <v>5.529411764705882</v>
      </c>
      <c r="E37" s="1">
        <v>24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127</v>
      </c>
      <c r="B38" s="8">
        <v>11</v>
      </c>
      <c r="C38" s="8">
        <v>55</v>
      </c>
      <c r="D38" s="9">
        <f t="shared" si="0"/>
        <v>5</v>
      </c>
      <c r="E38" s="1">
        <v>34</v>
      </c>
      <c r="F38" s="8">
        <v>1</v>
      </c>
      <c r="G38" s="8"/>
      <c r="H38" s="8"/>
      <c r="I38" s="8"/>
      <c r="J38" s="8"/>
      <c r="K38" s="8"/>
    </row>
    <row r="39" spans="1:11" ht="12.75">
      <c r="A39" s="7" t="s">
        <v>160</v>
      </c>
      <c r="B39" s="8">
        <v>3</v>
      </c>
      <c r="C39" s="8">
        <v>27</v>
      </c>
      <c r="D39" s="9">
        <f t="shared" si="0"/>
        <v>9</v>
      </c>
      <c r="E39" s="1">
        <v>25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134</v>
      </c>
      <c r="B40" s="8">
        <v>2</v>
      </c>
      <c r="C40" s="8">
        <v>14</v>
      </c>
      <c r="D40" s="9">
        <f t="shared" si="0"/>
        <v>7</v>
      </c>
      <c r="E40" s="1">
        <v>18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136</v>
      </c>
      <c r="B41" s="8">
        <v>1</v>
      </c>
      <c r="C41" s="8">
        <v>1</v>
      </c>
      <c r="D41" s="9">
        <f t="shared" si="0"/>
        <v>1</v>
      </c>
      <c r="E41" s="1">
        <v>1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44</v>
      </c>
      <c r="C42" s="6">
        <f>SUM(C36:C41)</f>
        <v>301</v>
      </c>
      <c r="D42" s="15">
        <f t="shared" si="0"/>
        <v>6.840909090909091</v>
      </c>
      <c r="E42" s="6">
        <v>49</v>
      </c>
      <c r="F42" s="6">
        <f>SUM(F36:F41)</f>
        <v>2</v>
      </c>
      <c r="G42" s="6"/>
      <c r="H42" s="6"/>
      <c r="I42" s="6"/>
      <c r="J42" s="6"/>
      <c r="K42" s="6"/>
    </row>
    <row r="43" spans="1:11" ht="12.75">
      <c r="A43" s="5" t="s">
        <v>108</v>
      </c>
      <c r="B43" s="6">
        <f>C19</f>
        <v>38</v>
      </c>
      <c r="C43" s="6">
        <f>C20</f>
        <v>209</v>
      </c>
      <c r="D43" s="15">
        <f t="shared" si="0"/>
        <v>5.5</v>
      </c>
      <c r="E43" s="6" t="s">
        <v>182</v>
      </c>
      <c r="F43" s="6">
        <v>4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45</v>
      </c>
      <c r="B45" s="6" t="s">
        <v>46</v>
      </c>
      <c r="C45" s="6" t="s">
        <v>41</v>
      </c>
      <c r="D45" s="6" t="s">
        <v>47</v>
      </c>
      <c r="E45" s="6" t="s">
        <v>48</v>
      </c>
      <c r="F45" s="6" t="s">
        <v>42</v>
      </c>
      <c r="G45" s="6" t="s">
        <v>49</v>
      </c>
      <c r="H45" s="6" t="s">
        <v>44</v>
      </c>
      <c r="I45" s="6" t="s">
        <v>43</v>
      </c>
      <c r="J45" s="6"/>
      <c r="K45" s="6"/>
    </row>
    <row r="46" spans="1:11" ht="12.75">
      <c r="A46" s="7" t="s">
        <v>129</v>
      </c>
      <c r="B46" s="8">
        <v>2</v>
      </c>
      <c r="C46" s="8">
        <v>7</v>
      </c>
      <c r="D46" s="8">
        <v>0</v>
      </c>
      <c r="E46" s="10">
        <f>SUM(B46)/(C46)</f>
        <v>0.2857142857142857</v>
      </c>
      <c r="F46" s="8">
        <v>22</v>
      </c>
      <c r="G46" s="16">
        <f>SUM(F46)/(C46)</f>
        <v>3.142857142857143</v>
      </c>
      <c r="H46" s="8">
        <v>1</v>
      </c>
      <c r="I46" s="1" t="s">
        <v>183</v>
      </c>
      <c r="J46" s="8"/>
      <c r="K46" s="8"/>
    </row>
    <row r="47" spans="1:11" ht="12.75">
      <c r="A47" s="5" t="s">
        <v>8</v>
      </c>
      <c r="B47" s="6">
        <f>SUM(B46:B46)</f>
        <v>2</v>
      </c>
      <c r="C47" s="6">
        <f>SUM(C46:C46)</f>
        <v>7</v>
      </c>
      <c r="D47" s="6">
        <f>SUM(D46:D46)</f>
        <v>0</v>
      </c>
      <c r="E47" s="17">
        <f>SUM(B47)/(C47)</f>
        <v>0.2857142857142857</v>
      </c>
      <c r="F47" s="6">
        <f>SUM(F46:F46)</f>
        <v>22</v>
      </c>
      <c r="G47" s="18">
        <f>SUM(F47)/(C47)</f>
        <v>3.142857142857143</v>
      </c>
      <c r="H47" s="6">
        <f>SUM(H46:H46)</f>
        <v>1</v>
      </c>
      <c r="I47" s="6" t="s">
        <v>183</v>
      </c>
      <c r="J47" s="6"/>
      <c r="K47" s="6"/>
    </row>
    <row r="48" spans="1:11" ht="12.75">
      <c r="A48" s="5" t="s">
        <v>108</v>
      </c>
      <c r="B48" s="6">
        <f>C23</f>
        <v>16</v>
      </c>
      <c r="C48" s="6">
        <f>C24</f>
        <v>20</v>
      </c>
      <c r="D48" s="6">
        <f>C25</f>
        <v>0</v>
      </c>
      <c r="E48" s="17">
        <f>SUM(B48)/(C48)</f>
        <v>0.8</v>
      </c>
      <c r="F48" s="6">
        <f>C21</f>
        <v>164</v>
      </c>
      <c r="G48" s="18">
        <f>SUM(F48)/(C48)</f>
        <v>8.2</v>
      </c>
      <c r="H48" s="6">
        <v>0</v>
      </c>
      <c r="I48" s="6">
        <v>39</v>
      </c>
      <c r="J48" s="6"/>
      <c r="K48" s="6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" t="s">
        <v>50</v>
      </c>
      <c r="B50" s="6" t="s">
        <v>51</v>
      </c>
      <c r="C50" s="6" t="s">
        <v>42</v>
      </c>
      <c r="D50" s="6" t="s">
        <v>9</v>
      </c>
      <c r="E50" s="6" t="s">
        <v>43</v>
      </c>
      <c r="F50" s="6" t="s">
        <v>44</v>
      </c>
      <c r="G50" s="6"/>
      <c r="H50" s="6"/>
      <c r="I50" s="6"/>
      <c r="J50" s="6"/>
      <c r="K50" s="6"/>
    </row>
    <row r="51" spans="1:11" ht="12.75">
      <c r="A51" s="7" t="s">
        <v>135</v>
      </c>
      <c r="B51" s="8">
        <v>1</v>
      </c>
      <c r="C51" s="8">
        <v>24</v>
      </c>
      <c r="D51" s="9">
        <f>SUM(C51)/(B51)</f>
        <v>24</v>
      </c>
      <c r="E51" s="1" t="s">
        <v>183</v>
      </c>
      <c r="F51" s="8">
        <v>1</v>
      </c>
      <c r="G51" s="8"/>
      <c r="H51" s="8"/>
      <c r="I51" s="8"/>
      <c r="J51" s="8"/>
      <c r="K51" s="8"/>
    </row>
    <row r="52" spans="1:11" ht="12.75">
      <c r="A52" s="7" t="s">
        <v>133</v>
      </c>
      <c r="B52" s="8">
        <v>1</v>
      </c>
      <c r="C52" s="8">
        <v>-2</v>
      </c>
      <c r="D52" s="9">
        <f>SUM(C52)/(B52)</f>
        <v>-2</v>
      </c>
      <c r="E52" s="1" t="s">
        <v>159</v>
      </c>
      <c r="F52" s="8">
        <v>0</v>
      </c>
      <c r="G52" s="8"/>
      <c r="H52" s="8"/>
      <c r="I52" s="8"/>
      <c r="J52" s="8"/>
      <c r="K52" s="8"/>
    </row>
    <row r="53" spans="1:11" ht="12.75">
      <c r="A53" s="5" t="s">
        <v>8</v>
      </c>
      <c r="B53" s="6">
        <f>SUM(B51:B52)</f>
        <v>2</v>
      </c>
      <c r="C53" s="6">
        <f>SUM(C51:C52)</f>
        <v>22</v>
      </c>
      <c r="D53" s="15">
        <f>SUM(C53)/(B53)</f>
        <v>11</v>
      </c>
      <c r="E53" s="6" t="s">
        <v>183</v>
      </c>
      <c r="F53" s="6">
        <f>SUM(F51:F52)</f>
        <v>1</v>
      </c>
      <c r="G53" s="6"/>
      <c r="H53" s="6"/>
      <c r="I53" s="6"/>
      <c r="J53" s="6"/>
      <c r="K53" s="14"/>
    </row>
    <row r="54" spans="1:11" ht="12.75">
      <c r="A54" s="5" t="s">
        <v>108</v>
      </c>
      <c r="B54" s="6">
        <f>C23</f>
        <v>16</v>
      </c>
      <c r="C54" s="6">
        <f>C21</f>
        <v>164</v>
      </c>
      <c r="D54" s="15">
        <f>SUM(C54)/(B54)</f>
        <v>10.25</v>
      </c>
      <c r="E54" s="6">
        <v>39</v>
      </c>
      <c r="F54" s="6">
        <v>0</v>
      </c>
      <c r="G54" s="6"/>
      <c r="H54" s="6"/>
      <c r="I54" s="6"/>
      <c r="J54" s="6"/>
      <c r="K54" s="14"/>
    </row>
    <row r="55" spans="1:11" ht="12.75">
      <c r="A55" s="5"/>
      <c r="B55" s="6"/>
      <c r="C55" s="6"/>
      <c r="D55" s="15"/>
      <c r="E55" s="6"/>
      <c r="F55" s="6"/>
      <c r="G55" s="6"/>
      <c r="H55" s="6"/>
      <c r="I55" s="6"/>
      <c r="J55" s="6"/>
      <c r="K55" s="14"/>
    </row>
    <row r="56" spans="1:11" ht="12.75">
      <c r="A56" s="5"/>
      <c r="B56" s="6" t="s">
        <v>44</v>
      </c>
      <c r="C56" s="6" t="s">
        <v>44</v>
      </c>
      <c r="D56" s="6" t="s">
        <v>44</v>
      </c>
      <c r="E56" s="6"/>
      <c r="F56" s="6"/>
      <c r="G56" s="6"/>
      <c r="H56" s="6"/>
      <c r="I56" s="6"/>
      <c r="J56" s="6"/>
      <c r="K56" s="14"/>
    </row>
    <row r="57" spans="1:11" ht="12.75">
      <c r="A57" s="5" t="s">
        <v>52</v>
      </c>
      <c r="B57" s="6" t="s">
        <v>53</v>
      </c>
      <c r="C57" s="6" t="s">
        <v>51</v>
      </c>
      <c r="D57" s="6" t="s">
        <v>105</v>
      </c>
      <c r="E57" s="6" t="s">
        <v>55</v>
      </c>
      <c r="F57" s="6" t="s">
        <v>56</v>
      </c>
      <c r="G57" s="6" t="s">
        <v>57</v>
      </c>
      <c r="H57" s="6" t="s">
        <v>58</v>
      </c>
      <c r="I57" s="6" t="s">
        <v>59</v>
      </c>
      <c r="J57" s="6"/>
      <c r="K57" s="14"/>
    </row>
    <row r="58" spans="1:11" ht="12.75">
      <c r="A58" s="7" t="s">
        <v>129</v>
      </c>
      <c r="B58" s="8">
        <v>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 aca="true" t="shared" si="1" ref="I58:I63">SUM(B58*6)+(C58*6)+(D58*6)+(E58)+(F58*2)+(G58*3)+(H58*2)</f>
        <v>6</v>
      </c>
      <c r="J58" s="8"/>
      <c r="K58" s="8"/>
    </row>
    <row r="59" spans="1:11" ht="12.75">
      <c r="A59" s="7" t="s">
        <v>127</v>
      </c>
      <c r="B59" s="8">
        <v>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 t="shared" si="1"/>
        <v>6</v>
      </c>
      <c r="J59" s="8"/>
      <c r="K59" s="8"/>
    </row>
    <row r="60" spans="1:11" ht="12.75">
      <c r="A60" s="7" t="s">
        <v>135</v>
      </c>
      <c r="B60" s="8">
        <v>0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t="shared" si="1"/>
        <v>6</v>
      </c>
      <c r="J60" s="8"/>
      <c r="K60" s="8"/>
    </row>
    <row r="61" spans="1:11" ht="12.75">
      <c r="A61" s="7" t="s">
        <v>163</v>
      </c>
      <c r="B61" s="8">
        <v>0</v>
      </c>
      <c r="C61" s="8">
        <v>0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f t="shared" si="1"/>
        <v>1</v>
      </c>
      <c r="J61" s="8"/>
      <c r="K61" s="8"/>
    </row>
    <row r="62" spans="1:11" ht="12.75">
      <c r="A62" s="5" t="s">
        <v>8</v>
      </c>
      <c r="B62" s="6">
        <f aca="true" t="shared" si="2" ref="B62:H62">SUM(B58:B61)</f>
        <v>2</v>
      </c>
      <c r="C62" s="6">
        <f t="shared" si="2"/>
        <v>1</v>
      </c>
      <c r="D62" s="6">
        <f t="shared" si="2"/>
        <v>0</v>
      </c>
      <c r="E62" s="6">
        <f t="shared" si="2"/>
        <v>1</v>
      </c>
      <c r="F62" s="6">
        <f t="shared" si="2"/>
        <v>0</v>
      </c>
      <c r="G62" s="6">
        <f t="shared" si="2"/>
        <v>0</v>
      </c>
      <c r="H62" s="6">
        <f t="shared" si="2"/>
        <v>0</v>
      </c>
      <c r="I62" s="6">
        <f t="shared" si="1"/>
        <v>19</v>
      </c>
      <c r="J62" s="6"/>
      <c r="K62" s="14"/>
    </row>
    <row r="63" spans="1:11" ht="12.75">
      <c r="A63" s="5" t="s">
        <v>108</v>
      </c>
      <c r="B63" s="6">
        <f>F43</f>
        <v>4</v>
      </c>
      <c r="C63" s="6">
        <f>H48</f>
        <v>0</v>
      </c>
      <c r="D63" s="6">
        <f>SUM(F75)+(F78)+(F81)</f>
        <v>0</v>
      </c>
      <c r="E63" s="6">
        <f>B68</f>
        <v>1</v>
      </c>
      <c r="F63" s="6">
        <v>0</v>
      </c>
      <c r="G63" s="6">
        <f>E68</f>
        <v>0</v>
      </c>
      <c r="H63" s="6">
        <v>0</v>
      </c>
      <c r="I63" s="6">
        <f t="shared" si="1"/>
        <v>25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60</v>
      </c>
      <c r="B65" s="6" t="s">
        <v>61</v>
      </c>
      <c r="C65" s="6" t="s">
        <v>62</v>
      </c>
      <c r="D65" s="6" t="s">
        <v>48</v>
      </c>
      <c r="E65" s="6" t="s">
        <v>93</v>
      </c>
      <c r="F65" s="6" t="s">
        <v>63</v>
      </c>
      <c r="G65" s="6" t="s">
        <v>48</v>
      </c>
      <c r="H65" s="6" t="s">
        <v>43</v>
      </c>
      <c r="I65" s="6" t="s">
        <v>59</v>
      </c>
      <c r="J65" s="19" t="s">
        <v>76</v>
      </c>
      <c r="K65" s="14"/>
    </row>
    <row r="66" spans="1:11" ht="12.75">
      <c r="A66" s="7" t="s">
        <v>163</v>
      </c>
      <c r="B66" s="8">
        <v>1</v>
      </c>
      <c r="C66" s="8">
        <v>3</v>
      </c>
      <c r="D66" s="10">
        <f>SUM(B66/C66)</f>
        <v>0.3333333333333333</v>
      </c>
      <c r="E66" s="20">
        <v>0</v>
      </c>
      <c r="F66" s="20">
        <v>0</v>
      </c>
      <c r="G66" s="17">
        <v>0</v>
      </c>
      <c r="H66" s="1" t="s">
        <v>103</v>
      </c>
      <c r="I66" s="8">
        <f>SUM(B66)+(E66*3)</f>
        <v>1</v>
      </c>
      <c r="J66" s="23"/>
      <c r="K66" s="8"/>
    </row>
    <row r="67" spans="1:11" ht="12.75">
      <c r="A67" s="5" t="s">
        <v>8</v>
      </c>
      <c r="B67" s="6">
        <f>SUM(B66:B66)</f>
        <v>1</v>
      </c>
      <c r="C67" s="6">
        <f>SUM(C66:C66)</f>
        <v>3</v>
      </c>
      <c r="D67" s="17">
        <f>SUM(B67/C67)</f>
        <v>0.3333333333333333</v>
      </c>
      <c r="E67" s="6">
        <f>SUM(E66:E66)</f>
        <v>0</v>
      </c>
      <c r="F67" s="6">
        <f>SUM(F66:F66)</f>
        <v>0</v>
      </c>
      <c r="G67" s="17">
        <v>0</v>
      </c>
      <c r="H67" s="6" t="s">
        <v>103</v>
      </c>
      <c r="I67" s="6">
        <f>SUM(B67)+(E67*3)</f>
        <v>1</v>
      </c>
      <c r="J67" s="19"/>
      <c r="K67" s="6"/>
    </row>
    <row r="68" spans="1:11" ht="12.75">
      <c r="A68" s="5" t="s">
        <v>108</v>
      </c>
      <c r="B68" s="6">
        <v>1</v>
      </c>
      <c r="C68" s="6">
        <v>3</v>
      </c>
      <c r="D68" s="17">
        <f>SUM(B68/C68)</f>
        <v>0.3333333333333333</v>
      </c>
      <c r="E68" s="24">
        <v>0</v>
      </c>
      <c r="F68" s="24">
        <v>0</v>
      </c>
      <c r="G68" s="17">
        <v>0</v>
      </c>
      <c r="H68" s="6" t="s">
        <v>103</v>
      </c>
      <c r="I68" s="6">
        <f>SUM(B68)+(E68*3)</f>
        <v>1</v>
      </c>
      <c r="J68" s="19"/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77</v>
      </c>
      <c r="B70" s="6" t="s">
        <v>78</v>
      </c>
      <c r="C70" s="6" t="s">
        <v>42</v>
      </c>
      <c r="D70" s="6" t="s">
        <v>9</v>
      </c>
      <c r="E70" s="6" t="s">
        <v>43</v>
      </c>
      <c r="F70" s="6" t="s">
        <v>44</v>
      </c>
      <c r="G70" s="6"/>
      <c r="H70" s="6"/>
      <c r="I70" s="6"/>
      <c r="J70" s="6"/>
      <c r="K70" s="6"/>
    </row>
    <row r="71" spans="1:11" ht="12.75">
      <c r="A71" s="7" t="s">
        <v>160</v>
      </c>
      <c r="B71" s="8">
        <v>2</v>
      </c>
      <c r="C71" s="8">
        <v>50</v>
      </c>
      <c r="D71" s="9">
        <f>SUM(C71)/(B71)</f>
        <v>25</v>
      </c>
      <c r="E71" s="1">
        <v>25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136</v>
      </c>
      <c r="B72" s="8">
        <v>2</v>
      </c>
      <c r="C72" s="8">
        <v>34</v>
      </c>
      <c r="D72" s="9">
        <f>SUM(C72)/(B72)</f>
        <v>17</v>
      </c>
      <c r="E72" s="1">
        <v>26</v>
      </c>
      <c r="F72" s="8">
        <v>0</v>
      </c>
      <c r="G72" s="8"/>
      <c r="H72" s="8"/>
      <c r="I72" s="8"/>
      <c r="J72" s="8"/>
      <c r="K72" s="8"/>
    </row>
    <row r="73" spans="1:11" ht="12.75">
      <c r="A73" s="7" t="s">
        <v>164</v>
      </c>
      <c r="B73" s="8">
        <v>1</v>
      </c>
      <c r="C73" s="8">
        <v>13</v>
      </c>
      <c r="D73" s="9">
        <f>SUM(C73)/(B73)</f>
        <v>13</v>
      </c>
      <c r="E73" s="1">
        <v>13</v>
      </c>
      <c r="F73" s="8">
        <v>0</v>
      </c>
      <c r="G73" s="8"/>
      <c r="H73" s="8"/>
      <c r="I73" s="8"/>
      <c r="J73" s="8"/>
      <c r="K73" s="8"/>
    </row>
    <row r="74" spans="1:11" ht="12.75">
      <c r="A74" s="5" t="s">
        <v>8</v>
      </c>
      <c r="B74" s="6">
        <f>SUM(B71:B73)</f>
        <v>5</v>
      </c>
      <c r="C74" s="6">
        <f>SUM(C71:C73)</f>
        <v>97</v>
      </c>
      <c r="D74" s="15">
        <f>SUM(C74)/(B74)</f>
        <v>19.4</v>
      </c>
      <c r="E74" s="6">
        <v>26</v>
      </c>
      <c r="F74" s="6">
        <f>SUM(F71:F73)</f>
        <v>0</v>
      </c>
      <c r="G74" s="6"/>
      <c r="H74" s="6"/>
      <c r="I74" s="6"/>
      <c r="J74" s="6"/>
      <c r="K74" s="14"/>
    </row>
    <row r="75" spans="1:11" ht="12.75">
      <c r="A75" s="5" t="s">
        <v>108</v>
      </c>
      <c r="B75" s="6">
        <v>3</v>
      </c>
      <c r="C75" s="6">
        <v>15</v>
      </c>
      <c r="D75" s="15">
        <f>SUM(C75)/(B75)</f>
        <v>5</v>
      </c>
      <c r="E75" s="6">
        <v>8</v>
      </c>
      <c r="F75" s="6">
        <v>0</v>
      </c>
      <c r="G75" s="6"/>
      <c r="H75" s="6"/>
      <c r="I75" s="6"/>
      <c r="J75" s="6"/>
      <c r="K75" s="14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66</v>
      </c>
      <c r="B77" s="6" t="s">
        <v>79</v>
      </c>
      <c r="C77" s="6" t="s">
        <v>42</v>
      </c>
      <c r="D77" s="6" t="s">
        <v>9</v>
      </c>
      <c r="E77" s="6" t="s">
        <v>43</v>
      </c>
      <c r="F77" s="6" t="s">
        <v>44</v>
      </c>
      <c r="G77" s="12"/>
      <c r="H77" s="12"/>
      <c r="I77" s="12"/>
      <c r="J77" s="12"/>
      <c r="K77" s="14"/>
    </row>
    <row r="78" spans="1:11" ht="12.75">
      <c r="A78" s="5" t="s">
        <v>184</v>
      </c>
      <c r="B78" s="6"/>
      <c r="C78" s="6"/>
      <c r="D78" s="15"/>
      <c r="E78" s="6"/>
      <c r="F78" s="6"/>
      <c r="G78" s="5"/>
      <c r="H78" s="5"/>
      <c r="I78" s="5"/>
      <c r="J78" s="5"/>
      <c r="K78" s="6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67</v>
      </c>
      <c r="B80" s="6" t="s">
        <v>80</v>
      </c>
      <c r="C80" s="6" t="s">
        <v>42</v>
      </c>
      <c r="D80" s="6" t="s">
        <v>9</v>
      </c>
      <c r="E80" s="6" t="s">
        <v>43</v>
      </c>
      <c r="F80" s="6" t="s">
        <v>44</v>
      </c>
      <c r="G80" s="12"/>
      <c r="H80" s="12"/>
      <c r="I80" s="12"/>
      <c r="J80" s="12"/>
      <c r="K80" s="14"/>
    </row>
    <row r="81" spans="1:11" ht="12.75">
      <c r="A81" s="5" t="s">
        <v>184</v>
      </c>
      <c r="B81" s="6"/>
      <c r="C81" s="6"/>
      <c r="D81" s="15"/>
      <c r="E81" s="6"/>
      <c r="F81" s="6"/>
      <c r="G81" s="7"/>
      <c r="H81" s="7"/>
      <c r="I81" s="7"/>
      <c r="J81" s="7"/>
      <c r="K81" s="8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68</v>
      </c>
      <c r="B83" s="6" t="s">
        <v>81</v>
      </c>
      <c r="C83" s="6" t="s">
        <v>42</v>
      </c>
      <c r="D83" s="6" t="s">
        <v>9</v>
      </c>
      <c r="E83" s="6" t="s">
        <v>43</v>
      </c>
      <c r="F83" s="6"/>
      <c r="G83" s="12"/>
      <c r="H83" s="12"/>
      <c r="I83" s="12"/>
      <c r="J83" s="12"/>
      <c r="K83" s="14"/>
    </row>
    <row r="84" spans="1:11" ht="12.75">
      <c r="A84" s="7" t="s">
        <v>137</v>
      </c>
      <c r="B84" s="8">
        <v>3</v>
      </c>
      <c r="C84" s="8">
        <v>115</v>
      </c>
      <c r="D84" s="9">
        <f>SUM(C84)/(B84)</f>
        <v>38.333333333333336</v>
      </c>
      <c r="E84" s="1">
        <v>45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3</v>
      </c>
      <c r="C85" s="6">
        <f>SUM(C84:C84)</f>
        <v>115</v>
      </c>
      <c r="D85" s="15">
        <f>SUM(C85)/(B85)</f>
        <v>38.333333333333336</v>
      </c>
      <c r="E85" s="6">
        <v>45</v>
      </c>
      <c r="F85" s="6"/>
      <c r="G85" s="5"/>
      <c r="H85" s="5"/>
      <c r="I85" s="5"/>
      <c r="J85" s="5"/>
      <c r="K85" s="6"/>
    </row>
    <row r="86" spans="1:11" ht="12.75">
      <c r="A86" s="5" t="s">
        <v>108</v>
      </c>
      <c r="B86" s="6">
        <f>C26</f>
        <v>3</v>
      </c>
      <c r="C86" s="6">
        <f>C27</f>
        <v>85</v>
      </c>
      <c r="D86" s="15">
        <f>SUM(C86)/(B86)</f>
        <v>28.333333333333332</v>
      </c>
      <c r="E86" s="6">
        <v>39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84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s="7" customFormat="1" ht="12.75">
      <c r="A89" s="7" t="s">
        <v>185</v>
      </c>
      <c r="K89" s="8"/>
    </row>
    <row r="90" spans="1:11" s="7" customFormat="1" ht="12.75">
      <c r="A90" s="7" t="s">
        <v>186</v>
      </c>
      <c r="K90" s="8"/>
    </row>
    <row r="91" spans="1:11" s="7" customFormat="1" ht="12.75">
      <c r="A91" s="7" t="s">
        <v>187</v>
      </c>
      <c r="K91" s="8"/>
    </row>
    <row r="92" spans="1:11" s="7" customFormat="1" ht="12.75">
      <c r="A92" s="7" t="s">
        <v>188</v>
      </c>
      <c r="K92" s="8"/>
    </row>
    <row r="93" spans="1:11" s="7" customFormat="1" ht="12.75">
      <c r="A93" s="7" t="s">
        <v>189</v>
      </c>
      <c r="K93" s="8"/>
    </row>
    <row r="94" spans="1:11" s="7" customFormat="1" ht="12.75">
      <c r="A94" s="7" t="s">
        <v>190</v>
      </c>
      <c r="K94" s="8"/>
    </row>
    <row r="95" spans="1:11" s="7" customFormat="1" ht="12.75">
      <c r="A95" s="7" t="s">
        <v>191</v>
      </c>
      <c r="K95" s="8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29" t="s">
        <v>69</v>
      </c>
      <c r="B97" s="30" t="s">
        <v>70</v>
      </c>
      <c r="C97" s="30" t="s">
        <v>99</v>
      </c>
      <c r="D97" s="30" t="s">
        <v>71</v>
      </c>
      <c r="E97" s="30" t="s">
        <v>73</v>
      </c>
      <c r="F97" s="30" t="s">
        <v>72</v>
      </c>
      <c r="G97" s="30" t="s">
        <v>107</v>
      </c>
      <c r="H97" s="30" t="s">
        <v>74</v>
      </c>
      <c r="I97" s="30" t="s">
        <v>75</v>
      </c>
      <c r="J97" s="30" t="s">
        <v>89</v>
      </c>
      <c r="K97" s="51"/>
    </row>
    <row r="98" spans="1:11" s="7" customFormat="1" ht="12.75">
      <c r="A98" s="63" t="s">
        <v>128</v>
      </c>
      <c r="B98" s="64">
        <v>8</v>
      </c>
      <c r="C98" s="64">
        <v>7</v>
      </c>
      <c r="D98" s="64">
        <f aca="true" t="shared" si="3" ref="D98:D115">SUM(B98:C98)</f>
        <v>15</v>
      </c>
      <c r="E98" s="65"/>
      <c r="F98" s="65"/>
      <c r="G98" s="65"/>
      <c r="H98" s="65"/>
      <c r="I98" s="65"/>
      <c r="J98" s="65"/>
      <c r="K98" s="8"/>
    </row>
    <row r="99" spans="1:11" s="7" customFormat="1" ht="12.75">
      <c r="A99" s="63" t="s">
        <v>161</v>
      </c>
      <c r="B99" s="64">
        <v>5</v>
      </c>
      <c r="C99" s="64">
        <v>7</v>
      </c>
      <c r="D99" s="64">
        <f t="shared" si="3"/>
        <v>12</v>
      </c>
      <c r="E99" s="65"/>
      <c r="F99" s="65"/>
      <c r="G99" s="65"/>
      <c r="H99" s="65"/>
      <c r="I99" s="65"/>
      <c r="J99" s="65"/>
      <c r="K99" s="8"/>
    </row>
    <row r="100" spans="1:11" s="7" customFormat="1" ht="12.75">
      <c r="A100" s="63" t="s">
        <v>164</v>
      </c>
      <c r="B100" s="64">
        <v>3</v>
      </c>
      <c r="C100" s="64">
        <v>4</v>
      </c>
      <c r="D100" s="64">
        <f t="shared" si="3"/>
        <v>7</v>
      </c>
      <c r="E100" s="65"/>
      <c r="F100" s="65"/>
      <c r="G100" s="65"/>
      <c r="H100" s="65"/>
      <c r="I100" s="65"/>
      <c r="J100" s="65"/>
      <c r="K100" s="8"/>
    </row>
    <row r="101" spans="1:11" s="7" customFormat="1" ht="12.75">
      <c r="A101" s="63" t="s">
        <v>160</v>
      </c>
      <c r="B101" s="64">
        <v>3</v>
      </c>
      <c r="C101" s="64">
        <v>3</v>
      </c>
      <c r="D101" s="64">
        <f t="shared" si="3"/>
        <v>6</v>
      </c>
      <c r="E101" s="65"/>
      <c r="F101" s="65"/>
      <c r="G101" s="65"/>
      <c r="H101" s="64">
        <v>1</v>
      </c>
      <c r="I101" s="65"/>
      <c r="J101" s="65"/>
      <c r="K101" s="8"/>
    </row>
    <row r="102" spans="1:11" s="7" customFormat="1" ht="12.75">
      <c r="A102" s="63" t="s">
        <v>136</v>
      </c>
      <c r="B102" s="64">
        <v>3</v>
      </c>
      <c r="C102" s="64">
        <v>1</v>
      </c>
      <c r="D102" s="64">
        <f t="shared" si="3"/>
        <v>4</v>
      </c>
      <c r="E102" s="65"/>
      <c r="F102" s="65"/>
      <c r="G102" s="65"/>
      <c r="H102" s="65"/>
      <c r="I102" s="65"/>
      <c r="J102" s="65"/>
      <c r="K102" s="8"/>
    </row>
    <row r="103" spans="1:11" s="7" customFormat="1" ht="12.75">
      <c r="A103" s="63" t="s">
        <v>162</v>
      </c>
      <c r="B103" s="65">
        <v>1</v>
      </c>
      <c r="C103" s="64">
        <v>3</v>
      </c>
      <c r="D103" s="64">
        <f t="shared" si="3"/>
        <v>4</v>
      </c>
      <c r="E103" s="64">
        <v>1</v>
      </c>
      <c r="F103" s="64">
        <v>1</v>
      </c>
      <c r="G103" s="65"/>
      <c r="H103" s="64">
        <v>1</v>
      </c>
      <c r="I103" s="65"/>
      <c r="J103" s="65"/>
      <c r="K103" s="8"/>
    </row>
    <row r="104" spans="1:11" s="7" customFormat="1" ht="12.75">
      <c r="A104" s="63" t="s">
        <v>134</v>
      </c>
      <c r="B104" s="64">
        <v>3</v>
      </c>
      <c r="C104" s="65"/>
      <c r="D104" s="64">
        <f t="shared" si="3"/>
        <v>3</v>
      </c>
      <c r="E104" s="65"/>
      <c r="F104" s="65"/>
      <c r="G104" s="64">
        <v>1</v>
      </c>
      <c r="H104" s="65"/>
      <c r="I104" s="65"/>
      <c r="J104" s="65"/>
      <c r="K104" s="8"/>
    </row>
    <row r="105" spans="1:11" s="7" customFormat="1" ht="12.75">
      <c r="A105" s="63" t="s">
        <v>179</v>
      </c>
      <c r="B105" s="65">
        <v>2</v>
      </c>
      <c r="C105" s="64">
        <v>1</v>
      </c>
      <c r="D105" s="64">
        <f t="shared" si="3"/>
        <v>3</v>
      </c>
      <c r="E105" s="64">
        <v>1</v>
      </c>
      <c r="F105" s="64">
        <v>2</v>
      </c>
      <c r="G105" s="65"/>
      <c r="H105" s="65"/>
      <c r="I105" s="65"/>
      <c r="J105" s="64">
        <v>1</v>
      </c>
      <c r="K105" s="8"/>
    </row>
    <row r="106" spans="1:11" s="7" customFormat="1" ht="12.75">
      <c r="A106" s="63" t="s">
        <v>178</v>
      </c>
      <c r="B106" s="65"/>
      <c r="C106" s="64">
        <v>3</v>
      </c>
      <c r="D106" s="64">
        <f t="shared" si="3"/>
        <v>3</v>
      </c>
      <c r="E106" s="65"/>
      <c r="F106" s="65"/>
      <c r="G106" s="65"/>
      <c r="H106" s="65"/>
      <c r="I106" s="65"/>
      <c r="J106" s="65"/>
      <c r="K106" s="8"/>
    </row>
    <row r="107" spans="1:11" s="7" customFormat="1" ht="12.75">
      <c r="A107" s="63" t="s">
        <v>133</v>
      </c>
      <c r="B107" s="64">
        <v>1</v>
      </c>
      <c r="C107" s="64">
        <v>1</v>
      </c>
      <c r="D107" s="64">
        <f t="shared" si="3"/>
        <v>2</v>
      </c>
      <c r="E107" s="64">
        <v>1</v>
      </c>
      <c r="F107" s="65"/>
      <c r="G107" s="65"/>
      <c r="H107" s="64">
        <v>1</v>
      </c>
      <c r="I107" s="65"/>
      <c r="J107" s="64">
        <v>1</v>
      </c>
      <c r="K107" s="8"/>
    </row>
    <row r="108" spans="1:11" s="7" customFormat="1" ht="12.75">
      <c r="A108" s="63" t="s">
        <v>169</v>
      </c>
      <c r="B108" s="65">
        <v>1</v>
      </c>
      <c r="C108" s="64">
        <v>1</v>
      </c>
      <c r="D108" s="64">
        <f t="shared" si="3"/>
        <v>2</v>
      </c>
      <c r="E108" s="65"/>
      <c r="F108" s="64">
        <v>1</v>
      </c>
      <c r="G108" s="65"/>
      <c r="H108" s="65"/>
      <c r="I108" s="65"/>
      <c r="J108" s="65"/>
      <c r="K108" s="8"/>
    </row>
    <row r="109" spans="1:11" s="7" customFormat="1" ht="12.75">
      <c r="A109" s="63" t="s">
        <v>167</v>
      </c>
      <c r="B109" s="65"/>
      <c r="C109" s="64">
        <v>2</v>
      </c>
      <c r="D109" s="64">
        <f t="shared" si="3"/>
        <v>2</v>
      </c>
      <c r="E109" s="65"/>
      <c r="F109" s="65"/>
      <c r="G109" s="65"/>
      <c r="H109" s="65"/>
      <c r="I109" s="65"/>
      <c r="J109" s="65"/>
      <c r="K109" s="8"/>
    </row>
    <row r="110" spans="1:11" s="7" customFormat="1" ht="12.75">
      <c r="A110" s="63" t="s">
        <v>168</v>
      </c>
      <c r="B110" s="65"/>
      <c r="C110" s="64">
        <v>2</v>
      </c>
      <c r="D110" s="64">
        <f t="shared" si="3"/>
        <v>2</v>
      </c>
      <c r="E110" s="64">
        <v>1</v>
      </c>
      <c r="F110" s="65"/>
      <c r="G110" s="65"/>
      <c r="H110" s="65"/>
      <c r="I110" s="65"/>
      <c r="J110" s="65"/>
      <c r="K110" s="8"/>
    </row>
    <row r="111" spans="1:11" s="7" customFormat="1" ht="12.75">
      <c r="A111" s="63" t="s">
        <v>137</v>
      </c>
      <c r="B111" s="65"/>
      <c r="C111" s="64">
        <v>2</v>
      </c>
      <c r="D111" s="64">
        <f t="shared" si="3"/>
        <v>2</v>
      </c>
      <c r="E111" s="64">
        <v>1</v>
      </c>
      <c r="F111" s="65"/>
      <c r="G111" s="65"/>
      <c r="H111" s="65"/>
      <c r="I111" s="64">
        <v>1</v>
      </c>
      <c r="J111" s="65"/>
      <c r="K111" s="8"/>
    </row>
    <row r="112" spans="1:11" s="7" customFormat="1" ht="12.75">
      <c r="A112" s="63" t="s">
        <v>135</v>
      </c>
      <c r="B112" s="65"/>
      <c r="C112" s="64">
        <v>1</v>
      </c>
      <c r="D112" s="64">
        <f t="shared" si="3"/>
        <v>1</v>
      </c>
      <c r="E112" s="65"/>
      <c r="F112" s="65"/>
      <c r="G112" s="65"/>
      <c r="H112" s="65"/>
      <c r="I112" s="65"/>
      <c r="J112" s="65"/>
      <c r="K112" s="8"/>
    </row>
    <row r="113" spans="1:11" s="7" customFormat="1" ht="12.75">
      <c r="A113" s="63" t="s">
        <v>163</v>
      </c>
      <c r="B113" s="65"/>
      <c r="C113" s="64">
        <v>1</v>
      </c>
      <c r="D113" s="64">
        <f t="shared" si="3"/>
        <v>1</v>
      </c>
      <c r="E113" s="65"/>
      <c r="F113" s="65"/>
      <c r="G113" s="65"/>
      <c r="H113" s="65"/>
      <c r="I113" s="65"/>
      <c r="J113" s="65"/>
      <c r="K113" s="8"/>
    </row>
    <row r="114" spans="1:11" s="7" customFormat="1" ht="12.75">
      <c r="A114" s="63" t="s">
        <v>171</v>
      </c>
      <c r="B114" s="65"/>
      <c r="C114" s="64">
        <v>1</v>
      </c>
      <c r="D114" s="64">
        <f t="shared" si="3"/>
        <v>1</v>
      </c>
      <c r="E114" s="65"/>
      <c r="F114" s="65"/>
      <c r="G114" s="65"/>
      <c r="H114" s="65"/>
      <c r="I114" s="65"/>
      <c r="J114" s="65"/>
      <c r="K114" s="8"/>
    </row>
    <row r="115" spans="1:11" s="7" customFormat="1" ht="12.75">
      <c r="A115" s="63" t="s">
        <v>192</v>
      </c>
      <c r="B115" s="65"/>
      <c r="C115" s="64">
        <v>1</v>
      </c>
      <c r="D115" s="64">
        <f t="shared" si="3"/>
        <v>1</v>
      </c>
      <c r="E115" s="65"/>
      <c r="F115" s="65"/>
      <c r="G115" s="65"/>
      <c r="H115" s="65"/>
      <c r="I115" s="65"/>
      <c r="J115" s="65"/>
      <c r="K115" s="8"/>
    </row>
    <row r="116" spans="1:11" ht="12.75">
      <c r="A116" s="29" t="s">
        <v>8</v>
      </c>
      <c r="B116" s="30">
        <f aca="true" t="shared" si="4" ref="B116:J116">SUM(B98:B115)</f>
        <v>30</v>
      </c>
      <c r="C116" s="30">
        <f t="shared" si="4"/>
        <v>41</v>
      </c>
      <c r="D116" s="30">
        <f t="shared" si="4"/>
        <v>71</v>
      </c>
      <c r="E116" s="30">
        <f t="shared" si="4"/>
        <v>5</v>
      </c>
      <c r="F116" s="30">
        <f t="shared" si="4"/>
        <v>4</v>
      </c>
      <c r="G116" s="30">
        <f t="shared" si="4"/>
        <v>1</v>
      </c>
      <c r="H116" s="30">
        <f t="shared" si="4"/>
        <v>3</v>
      </c>
      <c r="I116" s="30">
        <f t="shared" si="4"/>
        <v>1</v>
      </c>
      <c r="J116" s="30">
        <f t="shared" si="4"/>
        <v>2</v>
      </c>
      <c r="K116" s="51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5" max="255" man="1"/>
    <brk id="9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3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5.14062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141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14</v>
      </c>
      <c r="D4" s="1">
        <v>0</v>
      </c>
      <c r="E4" s="1">
        <v>0</v>
      </c>
      <c r="F4" s="1"/>
      <c r="G4" s="1"/>
      <c r="H4" s="1">
        <f>SUM(B4:G4)</f>
        <v>14</v>
      </c>
      <c r="I4" s="25"/>
      <c r="J4" s="1"/>
    </row>
    <row r="5" spans="1:10" ht="12.75">
      <c r="A5" t="s">
        <v>115</v>
      </c>
      <c r="B5" s="1">
        <v>7</v>
      </c>
      <c r="C5" s="1">
        <v>21</v>
      </c>
      <c r="D5" s="1">
        <v>20</v>
      </c>
      <c r="E5" s="1">
        <v>0</v>
      </c>
      <c r="F5" s="1"/>
      <c r="G5" s="1"/>
      <c r="H5" s="1">
        <f>SUM(B5:G5)</f>
        <v>48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116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10</v>
      </c>
      <c r="C8" s="8">
        <f>SUM(C9:C11)</f>
        <v>19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5</v>
      </c>
      <c r="C9" s="8">
        <v>10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3</v>
      </c>
      <c r="C10" s="8">
        <v>9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2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12</v>
      </c>
      <c r="C12" s="8">
        <v>7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2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0.16666666666666666</v>
      </c>
      <c r="C14" s="10">
        <f>SUM(C13/C12)</f>
        <v>0.2857142857142857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3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2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0.6666666666666666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52</v>
      </c>
      <c r="C18" s="8">
        <f>SUM(C19)+(C24)</f>
        <v>49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33</v>
      </c>
      <c r="C19" s="8">
        <v>37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6</v>
      </c>
      <c r="C20" s="8">
        <v>195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109</v>
      </c>
      <c r="C21" s="8">
        <v>153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115</v>
      </c>
      <c r="C22" s="8">
        <f>SUM(C20)+(C21)</f>
        <v>348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9</v>
      </c>
      <c r="C23" s="8">
        <v>10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19</v>
      </c>
      <c r="C24" s="8">
        <v>12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6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179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29.833333333333332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3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2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1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5</v>
      </c>
      <c r="C32" s="8">
        <v>40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4" t="s">
        <v>193</v>
      </c>
      <c r="C33" s="54" t="s">
        <v>194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128</v>
      </c>
      <c r="B36" s="8">
        <v>12</v>
      </c>
      <c r="C36" s="8">
        <v>56</v>
      </c>
      <c r="D36" s="9">
        <f aca="true" t="shared" si="0" ref="D36:D44">SUM(C36)/(B36)</f>
        <v>4.666666666666667</v>
      </c>
      <c r="E36" s="1">
        <v>21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137</v>
      </c>
      <c r="B37" s="8">
        <v>1</v>
      </c>
      <c r="C37" s="8">
        <v>12</v>
      </c>
      <c r="D37" s="9">
        <f t="shared" si="0"/>
        <v>12</v>
      </c>
      <c r="E37" s="1">
        <v>12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127</v>
      </c>
      <c r="B38" s="8">
        <v>1</v>
      </c>
      <c r="C38" s="8">
        <v>4</v>
      </c>
      <c r="D38" s="9">
        <f t="shared" si="0"/>
        <v>4</v>
      </c>
      <c r="E38" s="1">
        <v>4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136</v>
      </c>
      <c r="B39" s="8">
        <v>1</v>
      </c>
      <c r="C39" s="8">
        <v>1</v>
      </c>
      <c r="D39" s="9">
        <f t="shared" si="0"/>
        <v>1</v>
      </c>
      <c r="E39" s="1">
        <v>1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192</v>
      </c>
      <c r="B40" s="8">
        <v>2</v>
      </c>
      <c r="C40" s="8">
        <v>0</v>
      </c>
      <c r="D40" s="9">
        <f t="shared" si="0"/>
        <v>0</v>
      </c>
      <c r="E40" s="1">
        <v>3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129</v>
      </c>
      <c r="B41" s="8">
        <v>15</v>
      </c>
      <c r="C41" s="8">
        <v>-36</v>
      </c>
      <c r="D41" s="9">
        <f t="shared" si="0"/>
        <v>-2.4</v>
      </c>
      <c r="E41" s="1">
        <v>16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204</v>
      </c>
      <c r="B42" s="8">
        <v>1</v>
      </c>
      <c r="C42" s="8">
        <v>-31</v>
      </c>
      <c r="D42" s="9">
        <f t="shared" si="0"/>
        <v>-31</v>
      </c>
      <c r="E42" s="1" t="s">
        <v>159</v>
      </c>
      <c r="F42" s="8">
        <v>0</v>
      </c>
      <c r="G42" s="8"/>
      <c r="H42" s="8"/>
      <c r="I42" s="8"/>
      <c r="J42" s="8"/>
      <c r="K42" s="8"/>
    </row>
    <row r="43" spans="1:11" ht="12.75">
      <c r="A43" s="5" t="s">
        <v>8</v>
      </c>
      <c r="B43" s="6">
        <f>SUM(B36:B42)</f>
        <v>33</v>
      </c>
      <c r="C43" s="6">
        <f>SUM(C36:C42)</f>
        <v>6</v>
      </c>
      <c r="D43" s="15">
        <f t="shared" si="0"/>
        <v>0.18181818181818182</v>
      </c>
      <c r="E43" s="6">
        <v>21</v>
      </c>
      <c r="F43" s="6">
        <f>SUM(F36:F42)</f>
        <v>0</v>
      </c>
      <c r="G43" s="6"/>
      <c r="H43" s="6"/>
      <c r="I43" s="6"/>
      <c r="J43" s="6"/>
      <c r="K43" s="6"/>
    </row>
    <row r="44" spans="1:11" ht="12.75">
      <c r="A44" s="5" t="s">
        <v>115</v>
      </c>
      <c r="B44" s="6">
        <f>C19</f>
        <v>37</v>
      </c>
      <c r="C44" s="6">
        <f>C20</f>
        <v>195</v>
      </c>
      <c r="D44" s="15">
        <f t="shared" si="0"/>
        <v>5.27027027027027</v>
      </c>
      <c r="E44" s="6" t="s">
        <v>205</v>
      </c>
      <c r="F44" s="6">
        <v>4</v>
      </c>
      <c r="G44" s="6"/>
      <c r="H44" s="6"/>
      <c r="I44" s="6"/>
      <c r="J44" s="6"/>
      <c r="K44" s="6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5" t="s">
        <v>45</v>
      </c>
      <c r="B46" s="6" t="s">
        <v>46</v>
      </c>
      <c r="C46" s="6" t="s">
        <v>41</v>
      </c>
      <c r="D46" s="6" t="s">
        <v>47</v>
      </c>
      <c r="E46" s="6" t="s">
        <v>48</v>
      </c>
      <c r="F46" s="6" t="s">
        <v>42</v>
      </c>
      <c r="G46" s="6" t="s">
        <v>49</v>
      </c>
      <c r="H46" s="6" t="s">
        <v>44</v>
      </c>
      <c r="I46" s="6" t="s">
        <v>43</v>
      </c>
      <c r="J46" s="6"/>
      <c r="K46" s="6"/>
    </row>
    <row r="47" spans="1:11" ht="12.75">
      <c r="A47" s="7" t="s">
        <v>129</v>
      </c>
      <c r="B47" s="8">
        <v>8</v>
      </c>
      <c r="C47" s="8">
        <v>17</v>
      </c>
      <c r="D47" s="8">
        <v>0</v>
      </c>
      <c r="E47" s="10">
        <f>SUM(B47)/(C47)</f>
        <v>0.47058823529411764</v>
      </c>
      <c r="F47" s="8">
        <v>106</v>
      </c>
      <c r="G47" s="16">
        <f>SUM(F47)/(C47)</f>
        <v>6.235294117647059</v>
      </c>
      <c r="H47" s="8">
        <v>2</v>
      </c>
      <c r="I47" s="1">
        <v>28</v>
      </c>
      <c r="J47" s="8"/>
      <c r="K47" s="8"/>
    </row>
    <row r="48" spans="1:11" ht="12.75">
      <c r="A48" s="7" t="s">
        <v>192</v>
      </c>
      <c r="B48" s="8">
        <v>1</v>
      </c>
      <c r="C48" s="8">
        <v>2</v>
      </c>
      <c r="D48" s="8">
        <v>0</v>
      </c>
      <c r="E48" s="10">
        <f>SUM(B48)/(C48)</f>
        <v>0.5</v>
      </c>
      <c r="F48" s="8">
        <v>3</v>
      </c>
      <c r="G48" s="16">
        <f>SUM(F48)/(C48)</f>
        <v>1.5</v>
      </c>
      <c r="H48" s="8">
        <v>0</v>
      </c>
      <c r="I48" s="1">
        <v>3</v>
      </c>
      <c r="J48" s="8"/>
      <c r="K48" s="8"/>
    </row>
    <row r="49" spans="1:11" ht="12.75">
      <c r="A49" s="5" t="s">
        <v>8</v>
      </c>
      <c r="B49" s="6">
        <f>SUM(B47:B48)</f>
        <v>9</v>
      </c>
      <c r="C49" s="6">
        <f>SUM(C47:C48)</f>
        <v>19</v>
      </c>
      <c r="D49" s="6">
        <f>SUM(D47:D48)</f>
        <v>0</v>
      </c>
      <c r="E49" s="17">
        <f>SUM(B49)/(C49)</f>
        <v>0.47368421052631576</v>
      </c>
      <c r="F49" s="6">
        <f>SUM(F47:F48)</f>
        <v>109</v>
      </c>
      <c r="G49" s="18">
        <f>SUM(F49)/(C49)</f>
        <v>5.7368421052631575</v>
      </c>
      <c r="H49" s="6">
        <f>SUM(H47:H48)</f>
        <v>2</v>
      </c>
      <c r="I49" s="6">
        <v>28</v>
      </c>
      <c r="J49" s="6"/>
      <c r="K49" s="6"/>
    </row>
    <row r="50" spans="1:11" ht="12.75">
      <c r="A50" s="5" t="s">
        <v>115</v>
      </c>
      <c r="B50" s="6">
        <f>C23</f>
        <v>10</v>
      </c>
      <c r="C50" s="6">
        <f>C24</f>
        <v>12</v>
      </c>
      <c r="D50" s="6">
        <f>C25</f>
        <v>1</v>
      </c>
      <c r="E50" s="17">
        <f>SUM(B50)/(C50)</f>
        <v>0.8333333333333334</v>
      </c>
      <c r="F50" s="6">
        <f>C21</f>
        <v>153</v>
      </c>
      <c r="G50" s="18">
        <f>SUM(F50)/(C50)</f>
        <v>12.75</v>
      </c>
      <c r="H50" s="6">
        <v>3</v>
      </c>
      <c r="I50" s="6" t="s">
        <v>206</v>
      </c>
      <c r="J50" s="6"/>
      <c r="K50" s="6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50</v>
      </c>
      <c r="B52" s="6" t="s">
        <v>51</v>
      </c>
      <c r="C52" s="6" t="s">
        <v>42</v>
      </c>
      <c r="D52" s="6" t="s">
        <v>9</v>
      </c>
      <c r="E52" s="6" t="s">
        <v>43</v>
      </c>
      <c r="F52" s="6" t="s">
        <v>44</v>
      </c>
      <c r="G52" s="6"/>
      <c r="H52" s="6"/>
      <c r="I52" s="6"/>
      <c r="J52" s="6"/>
      <c r="K52" s="6"/>
    </row>
    <row r="53" spans="1:11" ht="12.75">
      <c r="A53" s="7" t="s">
        <v>133</v>
      </c>
      <c r="B53" s="8">
        <v>4</v>
      </c>
      <c r="C53" s="8">
        <v>65</v>
      </c>
      <c r="D53" s="9">
        <f aca="true" t="shared" si="1" ref="D53:D58">SUM(C53)/(B53)</f>
        <v>16.25</v>
      </c>
      <c r="E53" s="1">
        <v>28</v>
      </c>
      <c r="F53" s="8">
        <v>2</v>
      </c>
      <c r="G53" s="8"/>
      <c r="H53" s="8"/>
      <c r="I53" s="8"/>
      <c r="J53" s="8"/>
      <c r="K53" s="8"/>
    </row>
    <row r="54" spans="1:11" ht="12.75">
      <c r="A54" s="7" t="s">
        <v>135</v>
      </c>
      <c r="B54" s="8">
        <v>2</v>
      </c>
      <c r="C54" s="8">
        <v>26</v>
      </c>
      <c r="D54" s="9">
        <f t="shared" si="1"/>
        <v>13</v>
      </c>
      <c r="E54" s="1">
        <v>17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136</v>
      </c>
      <c r="B55" s="8">
        <v>2</v>
      </c>
      <c r="C55" s="8">
        <v>15</v>
      </c>
      <c r="D55" s="9">
        <f t="shared" si="1"/>
        <v>7.5</v>
      </c>
      <c r="E55" s="1">
        <v>10</v>
      </c>
      <c r="F55" s="8">
        <v>0</v>
      </c>
      <c r="G55" s="8"/>
      <c r="H55" s="8"/>
      <c r="I55" s="8"/>
      <c r="J55" s="8"/>
      <c r="K55" s="8"/>
    </row>
    <row r="56" spans="1:11" ht="12.75">
      <c r="A56" s="7" t="s">
        <v>171</v>
      </c>
      <c r="B56" s="8">
        <v>1</v>
      </c>
      <c r="C56" s="8">
        <v>3</v>
      </c>
      <c r="D56" s="9">
        <f>SUM(C56)/(B56)</f>
        <v>3</v>
      </c>
      <c r="E56" s="1">
        <v>3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SUM(B53:B56)</f>
        <v>9</v>
      </c>
      <c r="C57" s="6">
        <f>SUM(C53:C56)</f>
        <v>109</v>
      </c>
      <c r="D57" s="15">
        <f t="shared" si="1"/>
        <v>12.11111111111111</v>
      </c>
      <c r="E57" s="6">
        <v>28</v>
      </c>
      <c r="F57" s="6">
        <f>SUM(F53:F56)</f>
        <v>2</v>
      </c>
      <c r="G57" s="6"/>
      <c r="H57" s="6"/>
      <c r="I57" s="6"/>
      <c r="J57" s="6"/>
      <c r="K57" s="14"/>
    </row>
    <row r="58" spans="1:11" ht="12.75">
      <c r="A58" s="5" t="s">
        <v>115</v>
      </c>
      <c r="B58" s="6">
        <f>C23</f>
        <v>10</v>
      </c>
      <c r="C58" s="6">
        <f>C21</f>
        <v>153</v>
      </c>
      <c r="D58" s="15">
        <f t="shared" si="1"/>
        <v>15.3</v>
      </c>
      <c r="E58" s="6" t="s">
        <v>206</v>
      </c>
      <c r="F58" s="6">
        <v>3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44</v>
      </c>
      <c r="C60" s="6" t="s">
        <v>44</v>
      </c>
      <c r="D60" s="6" t="s">
        <v>44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52</v>
      </c>
      <c r="B61" s="6" t="s">
        <v>53</v>
      </c>
      <c r="C61" s="6" t="s">
        <v>51</v>
      </c>
      <c r="D61" s="6" t="s">
        <v>105</v>
      </c>
      <c r="E61" s="6" t="s">
        <v>55</v>
      </c>
      <c r="F61" s="6" t="s">
        <v>56</v>
      </c>
      <c r="G61" s="6" t="s">
        <v>57</v>
      </c>
      <c r="H61" s="6" t="s">
        <v>58</v>
      </c>
      <c r="I61" s="6" t="s">
        <v>59</v>
      </c>
      <c r="J61" s="6"/>
      <c r="K61" s="14"/>
    </row>
    <row r="62" spans="1:11" ht="12.75">
      <c r="A62" s="7" t="s">
        <v>133</v>
      </c>
      <c r="B62" s="8">
        <v>0</v>
      </c>
      <c r="C62" s="8">
        <v>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>SUM(B62*6)+(C62*6)+(D62*6)+(E62)+(F62*2)+(G62*3)+(H62*2)</f>
        <v>12</v>
      </c>
      <c r="J62" s="8"/>
      <c r="K62" s="8"/>
    </row>
    <row r="63" spans="1:11" ht="12.75">
      <c r="A63" t="s">
        <v>163</v>
      </c>
      <c r="B63" s="8">
        <v>0</v>
      </c>
      <c r="C63" s="8">
        <v>0</v>
      </c>
      <c r="D63" s="8">
        <v>0</v>
      </c>
      <c r="E63" s="8">
        <v>2</v>
      </c>
      <c r="F63" s="8">
        <v>0</v>
      </c>
      <c r="G63" s="8">
        <v>0</v>
      </c>
      <c r="H63" s="8">
        <v>0</v>
      </c>
      <c r="I63" s="8">
        <f>SUM(B63*6)+(C63*6)+(D63*6)+(E63)+(F63*2)+(G63*3)+(H63*2)</f>
        <v>2</v>
      </c>
      <c r="J63" s="8"/>
      <c r="K63" s="8"/>
    </row>
    <row r="64" spans="1:11" ht="12.75">
      <c r="A64" s="5" t="s">
        <v>8</v>
      </c>
      <c r="B64" s="6">
        <f aca="true" t="shared" si="2" ref="B64:H64">SUM(B62:B63)</f>
        <v>0</v>
      </c>
      <c r="C64" s="6">
        <f t="shared" si="2"/>
        <v>2</v>
      </c>
      <c r="D64" s="6">
        <f t="shared" si="2"/>
        <v>0</v>
      </c>
      <c r="E64" s="6">
        <f t="shared" si="2"/>
        <v>2</v>
      </c>
      <c r="F64" s="6">
        <f t="shared" si="2"/>
        <v>0</v>
      </c>
      <c r="G64" s="6">
        <f t="shared" si="2"/>
        <v>0</v>
      </c>
      <c r="H64" s="6">
        <f t="shared" si="2"/>
        <v>0</v>
      </c>
      <c r="I64" s="6">
        <f>SUM(B64*6)+(C64*6)+(D64*6)+(E64)+(F64*2)+(G64*3)+(H64*2)</f>
        <v>14</v>
      </c>
      <c r="J64" s="6"/>
      <c r="K64" s="14"/>
    </row>
    <row r="65" spans="1:11" ht="12.75">
      <c r="A65" s="5" t="s">
        <v>115</v>
      </c>
      <c r="B65" s="6">
        <f>F44</f>
        <v>4</v>
      </c>
      <c r="C65" s="6">
        <f>H50</f>
        <v>3</v>
      </c>
      <c r="D65" s="6">
        <v>0</v>
      </c>
      <c r="E65" s="6">
        <f>B70</f>
        <v>6</v>
      </c>
      <c r="F65" s="6">
        <v>0</v>
      </c>
      <c r="G65" s="6">
        <f>E70</f>
        <v>0</v>
      </c>
      <c r="H65" s="6">
        <v>0</v>
      </c>
      <c r="I65" s="6">
        <f>SUM(B65*6)+(C65*6)+(D65*6)+(E65)+(F65*2)+(G65*3)+(H65*2)</f>
        <v>48</v>
      </c>
      <c r="J65" s="6"/>
      <c r="K65" s="14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14"/>
    </row>
    <row r="67" spans="1:11" ht="12.75">
      <c r="A67" s="5" t="s">
        <v>60</v>
      </c>
      <c r="B67" s="6" t="s">
        <v>61</v>
      </c>
      <c r="C67" s="6" t="s">
        <v>62</v>
      </c>
      <c r="D67" s="6" t="s">
        <v>48</v>
      </c>
      <c r="E67" s="6" t="s">
        <v>93</v>
      </c>
      <c r="F67" s="6" t="s">
        <v>63</v>
      </c>
      <c r="G67" s="6" t="s">
        <v>48</v>
      </c>
      <c r="H67" s="6" t="s">
        <v>43</v>
      </c>
      <c r="I67" s="6" t="s">
        <v>59</v>
      </c>
      <c r="J67" s="19" t="s">
        <v>76</v>
      </c>
      <c r="K67" s="14"/>
    </row>
    <row r="68" spans="1:11" ht="12.75">
      <c r="A68" s="7" t="s">
        <v>163</v>
      </c>
      <c r="B68" s="8">
        <v>2</v>
      </c>
      <c r="C68" s="8">
        <v>2</v>
      </c>
      <c r="D68" s="10">
        <f>SUM(B68/C68)</f>
        <v>1</v>
      </c>
      <c r="E68" s="20">
        <v>0</v>
      </c>
      <c r="F68" s="20">
        <v>0</v>
      </c>
      <c r="G68" s="17">
        <v>0</v>
      </c>
      <c r="H68" s="1" t="s">
        <v>103</v>
      </c>
      <c r="I68" s="8">
        <f>SUM(B68)+(E68*3)</f>
        <v>2</v>
      </c>
      <c r="J68" s="23"/>
      <c r="K68" s="8"/>
    </row>
    <row r="69" spans="1:11" ht="12.75">
      <c r="A69" s="5" t="s">
        <v>8</v>
      </c>
      <c r="B69" s="6">
        <f>SUM(B68:B68)</f>
        <v>2</v>
      </c>
      <c r="C69" s="6">
        <f>SUM(C68:C68)</f>
        <v>2</v>
      </c>
      <c r="D69" s="17">
        <f>SUM(B69/C69)</f>
        <v>1</v>
      </c>
      <c r="E69" s="6">
        <f>SUM(E68:E68)</f>
        <v>0</v>
      </c>
      <c r="F69" s="6">
        <f>SUM(F68:F68)</f>
        <v>0</v>
      </c>
      <c r="G69" s="17">
        <v>0</v>
      </c>
      <c r="H69" s="6" t="s">
        <v>103</v>
      </c>
      <c r="I69" s="6">
        <f>SUM(B69)+(E69*3)</f>
        <v>2</v>
      </c>
      <c r="J69" s="19"/>
      <c r="K69" s="6"/>
    </row>
    <row r="70" spans="1:11" ht="12.75">
      <c r="A70" s="5" t="s">
        <v>115</v>
      </c>
      <c r="B70" s="6">
        <v>6</v>
      </c>
      <c r="C70" s="6">
        <v>7</v>
      </c>
      <c r="D70" s="17">
        <f>SUM(B70/C70)</f>
        <v>0.8571428571428571</v>
      </c>
      <c r="E70" s="24">
        <v>0</v>
      </c>
      <c r="F70" s="24">
        <v>0</v>
      </c>
      <c r="G70" s="17">
        <v>0</v>
      </c>
      <c r="H70" s="6" t="s">
        <v>103</v>
      </c>
      <c r="I70" s="6">
        <f>SUM(B70)+(E70*3)</f>
        <v>6</v>
      </c>
      <c r="J70" s="19"/>
      <c r="K70" s="6"/>
    </row>
    <row r="71" spans="1:11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5" t="s">
        <v>77</v>
      </c>
      <c r="B72" s="6" t="s">
        <v>78</v>
      </c>
      <c r="C72" s="6" t="s">
        <v>42</v>
      </c>
      <c r="D72" s="6" t="s">
        <v>9</v>
      </c>
      <c r="E72" s="6" t="s">
        <v>43</v>
      </c>
      <c r="F72" s="6" t="s">
        <v>44</v>
      </c>
      <c r="G72" s="6"/>
      <c r="H72" s="6"/>
      <c r="I72" s="6"/>
      <c r="J72" s="6"/>
      <c r="K72" s="6"/>
    </row>
    <row r="73" spans="1:11" ht="12.75">
      <c r="A73" s="7" t="s">
        <v>133</v>
      </c>
      <c r="B73" s="8">
        <v>2</v>
      </c>
      <c r="C73" s="8">
        <v>43</v>
      </c>
      <c r="D73" s="9">
        <f>SUM(C73)/(B73)</f>
        <v>21.5</v>
      </c>
      <c r="E73" s="1">
        <v>23</v>
      </c>
      <c r="F73" s="8">
        <v>0</v>
      </c>
      <c r="G73" s="8"/>
      <c r="H73" s="8"/>
      <c r="I73" s="8"/>
      <c r="J73" s="8"/>
      <c r="K73" s="8"/>
    </row>
    <row r="74" spans="1:11" ht="12.75">
      <c r="A74" s="7" t="s">
        <v>136</v>
      </c>
      <c r="B74" s="8">
        <v>1</v>
      </c>
      <c r="C74" s="8">
        <v>29</v>
      </c>
      <c r="D74" s="9">
        <f>SUM(C74)/(B74)</f>
        <v>29</v>
      </c>
      <c r="E74" s="1">
        <v>29</v>
      </c>
      <c r="F74" s="8">
        <v>0</v>
      </c>
      <c r="G74" s="8"/>
      <c r="H74" s="8"/>
      <c r="I74" s="8"/>
      <c r="J74" s="8"/>
      <c r="K74" s="8"/>
    </row>
    <row r="75" spans="1:11" ht="12.75">
      <c r="A75" s="5" t="s">
        <v>8</v>
      </c>
      <c r="B75" s="6">
        <f>SUM(B73:B74)</f>
        <v>3</v>
      </c>
      <c r="C75" s="6">
        <f>SUM(C73:C74)</f>
        <v>72</v>
      </c>
      <c r="D75" s="15">
        <f>SUM(C75)/(B75)</f>
        <v>24</v>
      </c>
      <c r="E75" s="6">
        <v>29</v>
      </c>
      <c r="F75" s="6">
        <f>SUM(F73:F74)</f>
        <v>0</v>
      </c>
      <c r="G75" s="6"/>
      <c r="H75" s="6"/>
      <c r="I75" s="6"/>
      <c r="J75" s="6"/>
      <c r="K75" s="14"/>
    </row>
    <row r="76" spans="1:11" ht="12.75">
      <c r="A76" s="5" t="s">
        <v>115</v>
      </c>
      <c r="B76" s="6">
        <v>3</v>
      </c>
      <c r="C76" s="6">
        <v>49</v>
      </c>
      <c r="D76" s="15">
        <f>SUM(C76)/(B76)</f>
        <v>16.333333333333332</v>
      </c>
      <c r="E76" s="6">
        <v>23</v>
      </c>
      <c r="F76" s="6">
        <v>0</v>
      </c>
      <c r="G76" s="6"/>
      <c r="H76" s="6"/>
      <c r="I76" s="6"/>
      <c r="J76" s="6"/>
      <c r="K76" s="14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66</v>
      </c>
      <c r="B78" s="6" t="s">
        <v>79</v>
      </c>
      <c r="C78" s="6" t="s">
        <v>42</v>
      </c>
      <c r="D78" s="6" t="s">
        <v>9</v>
      </c>
      <c r="E78" s="6" t="s">
        <v>43</v>
      </c>
      <c r="F78" s="6" t="s">
        <v>44</v>
      </c>
      <c r="G78" s="12"/>
      <c r="H78" s="12"/>
      <c r="I78" s="12"/>
      <c r="J78" s="12"/>
      <c r="K78" s="14"/>
    </row>
    <row r="79" spans="1:11" ht="12.75">
      <c r="A79" s="5" t="s">
        <v>184</v>
      </c>
      <c r="B79" s="8"/>
      <c r="C79" s="8"/>
      <c r="D79" s="9"/>
      <c r="E79" s="1"/>
      <c r="F79" s="8"/>
      <c r="G79" s="12"/>
      <c r="H79" s="12"/>
      <c r="I79" s="12"/>
      <c r="J79" s="12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67</v>
      </c>
      <c r="B81" s="6" t="s">
        <v>80</v>
      </c>
      <c r="C81" s="6" t="s">
        <v>42</v>
      </c>
      <c r="D81" s="6" t="s">
        <v>9</v>
      </c>
      <c r="E81" s="6" t="s">
        <v>43</v>
      </c>
      <c r="F81" s="6" t="s">
        <v>44</v>
      </c>
      <c r="G81" s="12"/>
      <c r="H81" s="12"/>
      <c r="I81" s="12"/>
      <c r="J81" s="12"/>
      <c r="K81" s="14"/>
    </row>
    <row r="82" spans="1:11" ht="12.75">
      <c r="A82" s="7" t="s">
        <v>134</v>
      </c>
      <c r="B82" s="8">
        <v>1</v>
      </c>
      <c r="C82" s="8">
        <v>13</v>
      </c>
      <c r="D82" s="9">
        <f>SUM(C82)/(B82)</f>
        <v>13</v>
      </c>
      <c r="E82" s="1">
        <v>13</v>
      </c>
      <c r="F82" s="8">
        <v>0</v>
      </c>
      <c r="G82" s="12"/>
      <c r="H82" s="12"/>
      <c r="I82" s="12"/>
      <c r="J82" s="12"/>
      <c r="K82" s="14"/>
    </row>
    <row r="83" spans="1:11" ht="12.75">
      <c r="A83" s="5" t="s">
        <v>8</v>
      </c>
      <c r="B83" s="6">
        <f>SUM(B82:B82)</f>
        <v>1</v>
      </c>
      <c r="C83" s="6">
        <f>SUM(C82:C82)</f>
        <v>13</v>
      </c>
      <c r="D83" s="15">
        <f>SUM(C83)/(B83)</f>
        <v>13</v>
      </c>
      <c r="E83" s="6">
        <v>13</v>
      </c>
      <c r="F83" s="6">
        <f>SUM(F82:F82)</f>
        <v>0</v>
      </c>
      <c r="G83" s="12"/>
      <c r="H83" s="12"/>
      <c r="I83" s="12"/>
      <c r="J83" s="12"/>
      <c r="K83" s="14"/>
    </row>
    <row r="84" spans="1:11" ht="12.75">
      <c r="A84" s="5" t="s">
        <v>115</v>
      </c>
      <c r="B84" s="6">
        <v>0</v>
      </c>
      <c r="C84" s="6"/>
      <c r="D84" s="15"/>
      <c r="E84" s="6"/>
      <c r="F84" s="6"/>
      <c r="G84" s="7"/>
      <c r="H84" s="7"/>
      <c r="I84" s="7"/>
      <c r="J84" s="7"/>
      <c r="K84" s="8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</row>
    <row r="86" spans="1:11" ht="12.75">
      <c r="A86" s="5" t="s">
        <v>68</v>
      </c>
      <c r="B86" s="6" t="s">
        <v>81</v>
      </c>
      <c r="C86" s="6" t="s">
        <v>42</v>
      </c>
      <c r="D86" s="6" t="s">
        <v>9</v>
      </c>
      <c r="E86" s="6" t="s">
        <v>43</v>
      </c>
      <c r="F86" s="6"/>
      <c r="G86" s="12"/>
      <c r="H86" s="12"/>
      <c r="I86" s="12"/>
      <c r="J86" s="12"/>
      <c r="K86" s="14"/>
    </row>
    <row r="87" spans="1:11" ht="12.75">
      <c r="A87" s="7" t="s">
        <v>137</v>
      </c>
      <c r="B87" s="8">
        <v>6</v>
      </c>
      <c r="C87" s="8">
        <v>179</v>
      </c>
      <c r="D87" s="9">
        <f>SUM(C87)/(B87)</f>
        <v>29.833333333333332</v>
      </c>
      <c r="E87" s="1">
        <v>35</v>
      </c>
      <c r="F87" s="8"/>
      <c r="G87" s="7"/>
      <c r="H87" s="7"/>
      <c r="I87" s="7"/>
      <c r="J87" s="7"/>
      <c r="K87" s="8"/>
    </row>
    <row r="88" spans="1:11" ht="12.75">
      <c r="A88" s="5" t="s">
        <v>8</v>
      </c>
      <c r="B88" s="6">
        <f>SUM(B87:B87)</f>
        <v>6</v>
      </c>
      <c r="C88" s="6">
        <f>SUM(C87:C87)</f>
        <v>179</v>
      </c>
      <c r="D88" s="15">
        <f>SUM(C88)/(B88)</f>
        <v>29.833333333333332</v>
      </c>
      <c r="E88" s="6">
        <v>35</v>
      </c>
      <c r="F88" s="6"/>
      <c r="G88" s="5"/>
      <c r="H88" s="5"/>
      <c r="I88" s="5"/>
      <c r="J88" s="5"/>
      <c r="K88" s="6"/>
    </row>
    <row r="89" spans="1:11" ht="12.75">
      <c r="A89" s="5" t="s">
        <v>115</v>
      </c>
      <c r="B89" s="6">
        <f>C26</f>
        <v>0</v>
      </c>
      <c r="C89" s="6"/>
      <c r="D89" s="15"/>
      <c r="E89" s="6"/>
      <c r="F89" s="6"/>
      <c r="G89" s="5"/>
      <c r="H89" s="5"/>
      <c r="I89" s="5"/>
      <c r="J89" s="5"/>
      <c r="K89" s="6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5" t="s">
        <v>84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s="7" customFormat="1" ht="12.75">
      <c r="A92" s="7" t="s">
        <v>195</v>
      </c>
      <c r="K92" s="8"/>
    </row>
    <row r="93" spans="1:11" s="7" customFormat="1" ht="12.75">
      <c r="A93" s="7" t="s">
        <v>196</v>
      </c>
      <c r="K93" s="8"/>
    </row>
    <row r="94" spans="1:11" s="7" customFormat="1" ht="12.75">
      <c r="A94" s="7" t="s">
        <v>197</v>
      </c>
      <c r="K94" s="8"/>
    </row>
    <row r="95" spans="1:11" s="7" customFormat="1" ht="12.75">
      <c r="A95" s="7" t="s">
        <v>198</v>
      </c>
      <c r="K95" s="8"/>
    </row>
    <row r="96" spans="1:11" s="7" customFormat="1" ht="12.75">
      <c r="A96" s="7" t="s">
        <v>199</v>
      </c>
      <c r="K96" s="8"/>
    </row>
    <row r="97" spans="1:11" s="7" customFormat="1" ht="12.75">
      <c r="A97" s="7" t="s">
        <v>200</v>
      </c>
      <c r="K97" s="8"/>
    </row>
    <row r="98" spans="1:11" s="7" customFormat="1" ht="12.75">
      <c r="A98" s="7" t="s">
        <v>201</v>
      </c>
      <c r="K98" s="8"/>
    </row>
    <row r="99" spans="1:11" s="7" customFormat="1" ht="12.75">
      <c r="A99" s="7" t="s">
        <v>202</v>
      </c>
      <c r="K99" s="8"/>
    </row>
    <row r="100" spans="1:11" s="7" customFormat="1" ht="12.75">
      <c r="A100" s="7" t="s">
        <v>203</v>
      </c>
      <c r="K100" s="8"/>
    </row>
    <row r="101" s="7" customFormat="1" ht="12.75">
      <c r="K101" s="8"/>
    </row>
    <row r="102" spans="1:11" ht="12.75">
      <c r="A102" s="29" t="s">
        <v>69</v>
      </c>
      <c r="B102" s="30" t="s">
        <v>70</v>
      </c>
      <c r="C102" s="30" t="s">
        <v>99</v>
      </c>
      <c r="D102" s="30" t="s">
        <v>71</v>
      </c>
      <c r="E102" s="30" t="s">
        <v>73</v>
      </c>
      <c r="F102" s="30" t="s">
        <v>72</v>
      </c>
      <c r="G102" s="30" t="s">
        <v>107</v>
      </c>
      <c r="H102" s="30" t="s">
        <v>74</v>
      </c>
      <c r="I102" s="30" t="s">
        <v>75</v>
      </c>
      <c r="J102" s="30" t="s">
        <v>89</v>
      </c>
      <c r="K102" s="51"/>
    </row>
    <row r="103" spans="1:11" s="7" customFormat="1" ht="12.75">
      <c r="A103" s="61" t="s">
        <v>130</v>
      </c>
      <c r="B103" s="66">
        <v>2</v>
      </c>
      <c r="C103" s="66">
        <v>5</v>
      </c>
      <c r="D103" s="66">
        <f aca="true" t="shared" si="3" ref="D103:D122">SUM(B103)+(C103)</f>
        <v>7</v>
      </c>
      <c r="E103" s="66">
        <v>1</v>
      </c>
      <c r="F103" s="66"/>
      <c r="G103" s="66"/>
      <c r="H103" s="66">
        <v>1</v>
      </c>
      <c r="I103" s="66"/>
      <c r="J103" s="66"/>
      <c r="K103" s="8"/>
    </row>
    <row r="104" spans="1:11" s="7" customFormat="1" ht="12.75">
      <c r="A104" s="61" t="s">
        <v>161</v>
      </c>
      <c r="B104" s="66">
        <v>1</v>
      </c>
      <c r="C104" s="66">
        <v>5</v>
      </c>
      <c r="D104" s="66">
        <f t="shared" si="3"/>
        <v>6</v>
      </c>
      <c r="E104" s="66"/>
      <c r="F104" s="66"/>
      <c r="G104" s="66"/>
      <c r="H104" s="66"/>
      <c r="I104" s="66"/>
      <c r="J104" s="66"/>
      <c r="K104" s="8"/>
    </row>
    <row r="105" spans="1:11" s="7" customFormat="1" ht="12.75">
      <c r="A105" s="61" t="s">
        <v>178</v>
      </c>
      <c r="B105" s="66">
        <v>1</v>
      </c>
      <c r="C105" s="66">
        <v>5</v>
      </c>
      <c r="D105" s="66">
        <f t="shared" si="3"/>
        <v>6</v>
      </c>
      <c r="E105" s="66">
        <v>1</v>
      </c>
      <c r="F105" s="66"/>
      <c r="G105" s="66"/>
      <c r="H105" s="66"/>
      <c r="I105" s="66"/>
      <c r="J105" s="66"/>
      <c r="K105" s="8"/>
    </row>
    <row r="106" spans="1:11" s="7" customFormat="1" ht="12.75">
      <c r="A106" s="61" t="s">
        <v>162</v>
      </c>
      <c r="B106" s="66">
        <v>3</v>
      </c>
      <c r="C106" s="66">
        <v>2</v>
      </c>
      <c r="D106" s="66">
        <f t="shared" si="3"/>
        <v>5</v>
      </c>
      <c r="E106" s="66">
        <v>2</v>
      </c>
      <c r="F106" s="66">
        <v>1</v>
      </c>
      <c r="G106" s="66"/>
      <c r="H106" s="66"/>
      <c r="I106" s="66"/>
      <c r="J106" s="66"/>
      <c r="K106" s="8"/>
    </row>
    <row r="107" spans="1:11" s="7" customFormat="1" ht="12.75">
      <c r="A107" s="61" t="s">
        <v>160</v>
      </c>
      <c r="B107" s="66">
        <v>3</v>
      </c>
      <c r="C107" s="66">
        <v>2</v>
      </c>
      <c r="D107" s="66">
        <f t="shared" si="3"/>
        <v>5</v>
      </c>
      <c r="E107" s="66"/>
      <c r="F107" s="66"/>
      <c r="G107" s="66"/>
      <c r="H107" s="66"/>
      <c r="I107" s="66"/>
      <c r="J107" s="66"/>
      <c r="K107" s="8"/>
    </row>
    <row r="108" spans="1:11" s="7" customFormat="1" ht="12.75">
      <c r="A108" s="61" t="s">
        <v>207</v>
      </c>
      <c r="B108" s="66">
        <v>1</v>
      </c>
      <c r="C108" s="66">
        <v>4</v>
      </c>
      <c r="D108" s="66">
        <f t="shared" si="3"/>
        <v>5</v>
      </c>
      <c r="E108" s="66"/>
      <c r="F108" s="66"/>
      <c r="G108" s="66"/>
      <c r="H108" s="66"/>
      <c r="I108" s="66"/>
      <c r="J108" s="66"/>
      <c r="K108" s="8"/>
    </row>
    <row r="109" spans="1:11" s="7" customFormat="1" ht="12.75">
      <c r="A109" s="61" t="s">
        <v>133</v>
      </c>
      <c r="B109" s="66">
        <v>3</v>
      </c>
      <c r="C109" s="66">
        <v>1</v>
      </c>
      <c r="D109" s="66">
        <f t="shared" si="3"/>
        <v>4</v>
      </c>
      <c r="E109" s="66"/>
      <c r="F109" s="66"/>
      <c r="G109" s="66"/>
      <c r="H109" s="66"/>
      <c r="I109" s="66"/>
      <c r="J109" s="66"/>
      <c r="K109" s="8"/>
    </row>
    <row r="110" spans="1:11" s="7" customFormat="1" ht="12.75">
      <c r="A110" s="61" t="s">
        <v>164</v>
      </c>
      <c r="B110" s="66">
        <v>2</v>
      </c>
      <c r="C110" s="66">
        <v>2</v>
      </c>
      <c r="D110" s="66">
        <f t="shared" si="3"/>
        <v>4</v>
      </c>
      <c r="E110" s="66"/>
      <c r="F110" s="66"/>
      <c r="G110" s="66"/>
      <c r="H110" s="66"/>
      <c r="I110" s="66"/>
      <c r="J110" s="66"/>
      <c r="K110" s="8"/>
    </row>
    <row r="111" spans="1:11" s="7" customFormat="1" ht="12.75">
      <c r="A111" s="61" t="s">
        <v>168</v>
      </c>
      <c r="B111" s="66"/>
      <c r="C111" s="66">
        <v>4</v>
      </c>
      <c r="D111" s="66">
        <f t="shared" si="3"/>
        <v>4</v>
      </c>
      <c r="E111" s="66"/>
      <c r="F111" s="66"/>
      <c r="G111" s="66"/>
      <c r="H111" s="66"/>
      <c r="I111" s="66"/>
      <c r="J111" s="66"/>
      <c r="K111" s="8"/>
    </row>
    <row r="112" spans="1:11" s="7" customFormat="1" ht="12.75">
      <c r="A112" s="61" t="s">
        <v>128</v>
      </c>
      <c r="B112" s="66"/>
      <c r="C112" s="66">
        <v>4</v>
      </c>
      <c r="D112" s="66">
        <f t="shared" si="3"/>
        <v>4</v>
      </c>
      <c r="E112" s="66"/>
      <c r="F112" s="66"/>
      <c r="G112" s="66"/>
      <c r="H112" s="66"/>
      <c r="I112" s="66"/>
      <c r="J112" s="66"/>
      <c r="K112" s="8"/>
    </row>
    <row r="113" spans="1:11" s="7" customFormat="1" ht="12.75">
      <c r="A113" s="61" t="s">
        <v>171</v>
      </c>
      <c r="B113" s="66">
        <v>1</v>
      </c>
      <c r="C113" s="66">
        <v>2</v>
      </c>
      <c r="D113" s="66">
        <f t="shared" si="3"/>
        <v>3</v>
      </c>
      <c r="E113" s="66"/>
      <c r="F113" s="66"/>
      <c r="G113" s="66"/>
      <c r="H113" s="66"/>
      <c r="I113" s="66"/>
      <c r="J113" s="66"/>
      <c r="K113" s="8"/>
    </row>
    <row r="114" spans="1:11" s="7" customFormat="1" ht="12.75">
      <c r="A114" s="61" t="s">
        <v>167</v>
      </c>
      <c r="B114" s="66">
        <v>1</v>
      </c>
      <c r="C114" s="66">
        <v>2</v>
      </c>
      <c r="D114" s="66">
        <f t="shared" si="3"/>
        <v>3</v>
      </c>
      <c r="E114" s="66"/>
      <c r="F114" s="66"/>
      <c r="G114" s="66"/>
      <c r="H114" s="66"/>
      <c r="I114" s="66"/>
      <c r="J114" s="66"/>
      <c r="K114" s="8"/>
    </row>
    <row r="115" spans="1:11" s="7" customFormat="1" ht="12.75">
      <c r="A115" s="61" t="s">
        <v>137</v>
      </c>
      <c r="B115" s="66">
        <v>1</v>
      </c>
      <c r="C115" s="66">
        <v>1</v>
      </c>
      <c r="D115" s="66">
        <f t="shared" si="3"/>
        <v>2</v>
      </c>
      <c r="E115" s="66"/>
      <c r="F115" s="66"/>
      <c r="G115" s="66"/>
      <c r="H115" s="66"/>
      <c r="I115" s="66">
        <v>1</v>
      </c>
      <c r="J115" s="66"/>
      <c r="K115" s="8"/>
    </row>
    <row r="116" spans="1:11" s="7" customFormat="1" ht="12.75">
      <c r="A116" s="61" t="s">
        <v>179</v>
      </c>
      <c r="B116" s="66"/>
      <c r="C116" s="66">
        <v>2</v>
      </c>
      <c r="D116" s="66">
        <f t="shared" si="3"/>
        <v>2</v>
      </c>
      <c r="E116" s="66"/>
      <c r="F116" s="66"/>
      <c r="G116" s="66"/>
      <c r="H116" s="66"/>
      <c r="I116" s="66"/>
      <c r="J116" s="66"/>
      <c r="K116" s="8"/>
    </row>
    <row r="117" spans="1:11" s="7" customFormat="1" ht="12.75">
      <c r="A117" s="61" t="s">
        <v>129</v>
      </c>
      <c r="B117" s="66">
        <v>1</v>
      </c>
      <c r="C117" s="66"/>
      <c r="D117" s="66">
        <f t="shared" si="3"/>
        <v>1</v>
      </c>
      <c r="E117" s="66"/>
      <c r="F117" s="66"/>
      <c r="G117" s="66"/>
      <c r="H117" s="66"/>
      <c r="I117" s="66"/>
      <c r="J117" s="66"/>
      <c r="K117" s="8"/>
    </row>
    <row r="118" spans="1:11" s="7" customFormat="1" ht="12.75">
      <c r="A118" s="61" t="s">
        <v>208</v>
      </c>
      <c r="B118" s="66">
        <v>1</v>
      </c>
      <c r="C118" s="66"/>
      <c r="D118" s="66">
        <f t="shared" si="3"/>
        <v>1</v>
      </c>
      <c r="E118" s="66"/>
      <c r="F118" s="66"/>
      <c r="G118" s="66"/>
      <c r="H118" s="66"/>
      <c r="I118" s="66"/>
      <c r="J118" s="66"/>
      <c r="K118" s="8"/>
    </row>
    <row r="119" spans="1:11" s="7" customFormat="1" ht="12.75">
      <c r="A119" s="61" t="s">
        <v>136</v>
      </c>
      <c r="B119" s="66">
        <v>1</v>
      </c>
      <c r="C119" s="66"/>
      <c r="D119" s="66">
        <f t="shared" si="3"/>
        <v>1</v>
      </c>
      <c r="E119" s="66"/>
      <c r="F119" s="66"/>
      <c r="G119" s="66"/>
      <c r="H119" s="66"/>
      <c r="I119" s="66"/>
      <c r="J119" s="66"/>
      <c r="K119" s="8"/>
    </row>
    <row r="120" spans="1:11" s="7" customFormat="1" ht="12.75">
      <c r="A120" s="61" t="s">
        <v>169</v>
      </c>
      <c r="B120" s="66"/>
      <c r="C120" s="66">
        <v>1</v>
      </c>
      <c r="D120" s="66">
        <f t="shared" si="3"/>
        <v>1</v>
      </c>
      <c r="E120" s="66"/>
      <c r="F120" s="66"/>
      <c r="G120" s="66"/>
      <c r="H120" s="66"/>
      <c r="I120" s="66"/>
      <c r="J120" s="66"/>
      <c r="K120" s="8"/>
    </row>
    <row r="121" spans="1:11" s="7" customFormat="1" ht="12.75">
      <c r="A121" s="61" t="s">
        <v>163</v>
      </c>
      <c r="B121" s="66"/>
      <c r="C121" s="66">
        <v>1</v>
      </c>
      <c r="D121" s="66">
        <f t="shared" si="3"/>
        <v>1</v>
      </c>
      <c r="E121" s="66"/>
      <c r="F121" s="66"/>
      <c r="G121" s="66"/>
      <c r="H121" s="66"/>
      <c r="I121" s="66"/>
      <c r="J121" s="66"/>
      <c r="K121" s="8"/>
    </row>
    <row r="122" spans="1:11" s="7" customFormat="1" ht="12.75">
      <c r="A122" s="61" t="s">
        <v>135</v>
      </c>
      <c r="B122" s="66"/>
      <c r="C122" s="66">
        <v>1</v>
      </c>
      <c r="D122" s="66">
        <f t="shared" si="3"/>
        <v>1</v>
      </c>
      <c r="E122" s="66"/>
      <c r="F122" s="66"/>
      <c r="G122" s="66"/>
      <c r="H122" s="66"/>
      <c r="I122" s="66"/>
      <c r="J122" s="66"/>
      <c r="K122" s="8"/>
    </row>
    <row r="123" spans="1:11" ht="12.75">
      <c r="A123" s="29" t="s">
        <v>8</v>
      </c>
      <c r="B123" s="30">
        <f aca="true" t="shared" si="4" ref="B123:J123">SUM(B103:B122)</f>
        <v>22</v>
      </c>
      <c r="C123" s="30">
        <f t="shared" si="4"/>
        <v>44</v>
      </c>
      <c r="D123" s="30">
        <f t="shared" si="4"/>
        <v>66</v>
      </c>
      <c r="E123" s="30">
        <f t="shared" si="4"/>
        <v>4</v>
      </c>
      <c r="F123" s="30">
        <f t="shared" si="4"/>
        <v>1</v>
      </c>
      <c r="G123" s="30">
        <f t="shared" si="4"/>
        <v>0</v>
      </c>
      <c r="H123" s="30">
        <f t="shared" si="4"/>
        <v>1</v>
      </c>
      <c r="I123" s="30">
        <f t="shared" si="4"/>
        <v>1</v>
      </c>
      <c r="J123" s="30">
        <f t="shared" si="4"/>
        <v>0</v>
      </c>
      <c r="K123" s="51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0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13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139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5"/>
      <c r="J4" s="1"/>
    </row>
    <row r="5" spans="1:10" ht="12.75">
      <c r="A5" t="s">
        <v>97</v>
      </c>
      <c r="B5" s="1">
        <v>0</v>
      </c>
      <c r="C5" s="1">
        <v>0</v>
      </c>
      <c r="D5" s="1">
        <v>21</v>
      </c>
      <c r="E5" s="1">
        <v>14</v>
      </c>
      <c r="F5" s="1"/>
      <c r="G5" s="1"/>
      <c r="H5" s="1">
        <f>SUM(B5:G5)</f>
        <v>35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96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13</v>
      </c>
      <c r="C8" s="8">
        <f>SUM(C9:C11)</f>
        <v>16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6</v>
      </c>
      <c r="C9" s="8">
        <v>10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4</v>
      </c>
      <c r="C10" s="8">
        <v>5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3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14</v>
      </c>
      <c r="C12" s="8">
        <v>11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4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0.2857142857142857</v>
      </c>
      <c r="C14" s="10">
        <f>SUM(C13/C12)</f>
        <v>0.45454545454545453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4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59</v>
      </c>
      <c r="C18" s="8">
        <f>SUM(C19)+(C24)</f>
        <v>48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32</v>
      </c>
      <c r="C19" s="8">
        <v>33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86</v>
      </c>
      <c r="C20" s="8">
        <v>259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78</v>
      </c>
      <c r="C21" s="8">
        <v>177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164</v>
      </c>
      <c r="C22" s="8">
        <f>SUM(C20)+(C21)</f>
        <v>436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8</v>
      </c>
      <c r="C23" s="8">
        <v>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27</v>
      </c>
      <c r="C24" s="8">
        <v>15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6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183</v>
      </c>
      <c r="C27" s="8">
        <v>70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30.5</v>
      </c>
      <c r="C28" s="9">
        <f>SUM(C27/C26)</f>
        <v>35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2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5</v>
      </c>
      <c r="C31" s="8">
        <v>13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60</v>
      </c>
      <c r="C32" s="8">
        <v>106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4" t="s">
        <v>209</v>
      </c>
      <c r="C33" s="54" t="s">
        <v>210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127</v>
      </c>
      <c r="B36" s="8">
        <v>10</v>
      </c>
      <c r="C36" s="8">
        <v>34</v>
      </c>
      <c r="D36" s="9">
        <f aca="true" t="shared" si="0" ref="D36:D45">SUM(C36)/(B36)</f>
        <v>3.4</v>
      </c>
      <c r="E36" s="1">
        <v>10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129</v>
      </c>
      <c r="B37" s="8">
        <v>8</v>
      </c>
      <c r="C37" s="8">
        <v>19</v>
      </c>
      <c r="D37" s="9">
        <f t="shared" si="0"/>
        <v>2.375</v>
      </c>
      <c r="E37" s="1">
        <v>17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128</v>
      </c>
      <c r="B38" s="8">
        <v>8</v>
      </c>
      <c r="C38" s="8">
        <v>11</v>
      </c>
      <c r="D38" s="9">
        <f>SUM(C38)/(B38)</f>
        <v>1.375</v>
      </c>
      <c r="E38" s="1">
        <v>8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160</v>
      </c>
      <c r="B39" s="8">
        <v>1</v>
      </c>
      <c r="C39" s="8">
        <v>6</v>
      </c>
      <c r="D39" s="9">
        <f>SUM(C39)/(B39)</f>
        <v>6</v>
      </c>
      <c r="E39" s="1">
        <v>6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134</v>
      </c>
      <c r="B40" s="8">
        <v>1</v>
      </c>
      <c r="C40" s="8">
        <v>5</v>
      </c>
      <c r="D40" s="9">
        <f t="shared" si="0"/>
        <v>5</v>
      </c>
      <c r="E40" s="1">
        <v>5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163</v>
      </c>
      <c r="B41" s="8">
        <v>1</v>
      </c>
      <c r="C41" s="8">
        <v>4</v>
      </c>
      <c r="D41" s="9">
        <f t="shared" si="0"/>
        <v>4</v>
      </c>
      <c r="E41" s="1">
        <v>4</v>
      </c>
      <c r="F41" s="8">
        <v>0</v>
      </c>
      <c r="G41" s="8"/>
      <c r="H41" s="8"/>
      <c r="I41" s="8"/>
      <c r="J41" s="8"/>
      <c r="K41" s="8"/>
    </row>
    <row r="42" spans="1:11" ht="12.75">
      <c r="A42" t="s">
        <v>168</v>
      </c>
      <c r="B42" s="8">
        <v>2</v>
      </c>
      <c r="C42" s="8">
        <v>4</v>
      </c>
      <c r="D42" s="9">
        <f t="shared" si="0"/>
        <v>2</v>
      </c>
      <c r="E42" s="1">
        <v>4</v>
      </c>
      <c r="F42" s="8">
        <v>0</v>
      </c>
      <c r="G42" s="8"/>
      <c r="H42" s="8"/>
      <c r="I42" s="8"/>
      <c r="J42" s="8"/>
      <c r="K42" s="8"/>
    </row>
    <row r="43" spans="1:11" ht="12.75">
      <c r="A43" t="s">
        <v>165</v>
      </c>
      <c r="B43" s="8">
        <v>1</v>
      </c>
      <c r="C43" s="8">
        <v>3</v>
      </c>
      <c r="D43" s="9">
        <f t="shared" si="0"/>
        <v>3</v>
      </c>
      <c r="E43" s="1">
        <v>3</v>
      </c>
      <c r="F43" s="8">
        <v>0</v>
      </c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32</v>
      </c>
      <c r="C44" s="6">
        <f>SUM(C36:C43)</f>
        <v>86</v>
      </c>
      <c r="D44" s="15">
        <f t="shared" si="0"/>
        <v>2.6875</v>
      </c>
      <c r="E44" s="6">
        <v>17</v>
      </c>
      <c r="F44" s="6">
        <f>SUM(F36:F43)</f>
        <v>0</v>
      </c>
      <c r="G44" s="6"/>
      <c r="H44" s="6"/>
      <c r="I44" s="6"/>
      <c r="J44" s="6"/>
      <c r="K44" s="6"/>
    </row>
    <row r="45" spans="1:11" ht="12.75">
      <c r="A45" s="5" t="s">
        <v>97</v>
      </c>
      <c r="B45" s="6">
        <f>C19</f>
        <v>33</v>
      </c>
      <c r="C45" s="6">
        <f>C20</f>
        <v>259</v>
      </c>
      <c r="D45" s="15">
        <f t="shared" si="0"/>
        <v>7.848484848484849</v>
      </c>
      <c r="E45" s="6" t="s">
        <v>217</v>
      </c>
      <c r="F45" s="6">
        <v>2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45</v>
      </c>
      <c r="B47" s="6" t="s">
        <v>46</v>
      </c>
      <c r="C47" s="6" t="s">
        <v>41</v>
      </c>
      <c r="D47" s="6" t="s">
        <v>47</v>
      </c>
      <c r="E47" s="6" t="s">
        <v>48</v>
      </c>
      <c r="F47" s="6" t="s">
        <v>42</v>
      </c>
      <c r="G47" s="6" t="s">
        <v>49</v>
      </c>
      <c r="H47" s="6" t="s">
        <v>44</v>
      </c>
      <c r="I47" s="6" t="s">
        <v>43</v>
      </c>
      <c r="J47" s="6"/>
      <c r="K47" s="6"/>
    </row>
    <row r="48" spans="1:11" ht="12.75">
      <c r="A48" s="7" t="s">
        <v>129</v>
      </c>
      <c r="B48" s="8">
        <v>8</v>
      </c>
      <c r="C48" s="8">
        <v>27</v>
      </c>
      <c r="D48" s="8">
        <v>0</v>
      </c>
      <c r="E48" s="10">
        <f>SUM(B48)/(C48)</f>
        <v>0.2962962962962963</v>
      </c>
      <c r="F48" s="8">
        <v>78</v>
      </c>
      <c r="G48" s="16">
        <f>SUM(F48)/(C48)</f>
        <v>2.888888888888889</v>
      </c>
      <c r="H48" s="8">
        <v>0</v>
      </c>
      <c r="I48" s="1">
        <v>23</v>
      </c>
      <c r="J48" s="8"/>
      <c r="K48" s="8"/>
    </row>
    <row r="49" spans="1:11" ht="12.75">
      <c r="A49" s="5" t="s">
        <v>8</v>
      </c>
      <c r="B49" s="6">
        <f>SUM(B48:B48)</f>
        <v>8</v>
      </c>
      <c r="C49" s="6">
        <f>SUM(C48:C48)</f>
        <v>27</v>
      </c>
      <c r="D49" s="6">
        <f>SUM(D48:D48)</f>
        <v>0</v>
      </c>
      <c r="E49" s="17">
        <f>SUM(B49)/(C49)</f>
        <v>0.2962962962962963</v>
      </c>
      <c r="F49" s="6">
        <f>SUM(F48:F48)</f>
        <v>78</v>
      </c>
      <c r="G49" s="18">
        <f>SUM(F49)/(C49)</f>
        <v>2.888888888888889</v>
      </c>
      <c r="H49" s="6">
        <f>SUM(H48:H48)</f>
        <v>0</v>
      </c>
      <c r="I49" s="6">
        <v>23</v>
      </c>
      <c r="J49" s="6"/>
      <c r="K49" s="6"/>
    </row>
    <row r="50" spans="1:11" ht="12.75">
      <c r="A50" s="5" t="s">
        <v>97</v>
      </c>
      <c r="B50" s="6">
        <f>C23</f>
        <v>7</v>
      </c>
      <c r="C50" s="6">
        <f>C24</f>
        <v>15</v>
      </c>
      <c r="D50" s="6">
        <f>C25</f>
        <v>0</v>
      </c>
      <c r="E50" s="17">
        <f>SUM(B50)/(C50)</f>
        <v>0.4666666666666667</v>
      </c>
      <c r="F50" s="6">
        <f>C21</f>
        <v>177</v>
      </c>
      <c r="G50" s="18">
        <f>SUM(F50)/(C50)</f>
        <v>11.8</v>
      </c>
      <c r="H50" s="6">
        <v>3</v>
      </c>
      <c r="I50" s="6" t="s">
        <v>218</v>
      </c>
      <c r="J50" s="6"/>
      <c r="K50" s="6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50</v>
      </c>
      <c r="B52" s="6" t="s">
        <v>51</v>
      </c>
      <c r="C52" s="6" t="s">
        <v>42</v>
      </c>
      <c r="D52" s="6" t="s">
        <v>9</v>
      </c>
      <c r="E52" s="6" t="s">
        <v>43</v>
      </c>
      <c r="F52" s="6" t="s">
        <v>44</v>
      </c>
      <c r="G52" s="6"/>
      <c r="H52" s="6"/>
      <c r="I52" s="6"/>
      <c r="J52" s="6"/>
      <c r="K52" s="6"/>
    </row>
    <row r="53" spans="1:11" ht="12.75">
      <c r="A53" s="7" t="s">
        <v>133</v>
      </c>
      <c r="B53" s="8">
        <v>6</v>
      </c>
      <c r="C53" s="8">
        <v>35</v>
      </c>
      <c r="D53" s="9">
        <f>SUM(C53)/(B53)</f>
        <v>5.833333333333333</v>
      </c>
      <c r="E53" s="1">
        <v>11</v>
      </c>
      <c r="F53" s="8">
        <v>0</v>
      </c>
      <c r="G53" s="8"/>
      <c r="H53" s="8"/>
      <c r="I53" s="8"/>
      <c r="J53" s="8"/>
      <c r="K53" s="8"/>
    </row>
    <row r="54" spans="1:11" ht="12.75">
      <c r="A54" t="s">
        <v>134</v>
      </c>
      <c r="B54" s="8">
        <v>2</v>
      </c>
      <c r="C54" s="8">
        <v>43</v>
      </c>
      <c r="D54" s="9">
        <f>SUM(C54)/(B54)</f>
        <v>21.5</v>
      </c>
      <c r="E54" s="1">
        <v>23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SUM(B53:B54)</f>
        <v>8</v>
      </c>
      <c r="C55" s="6">
        <f>SUM(C53:C54)</f>
        <v>78</v>
      </c>
      <c r="D55" s="15">
        <f>SUM(C55)/(B55)</f>
        <v>9.75</v>
      </c>
      <c r="E55" s="6">
        <v>23</v>
      </c>
      <c r="F55" s="6">
        <f>SUM(F53:F54)</f>
        <v>0</v>
      </c>
      <c r="G55" s="6"/>
      <c r="H55" s="6"/>
      <c r="I55" s="6"/>
      <c r="J55" s="6"/>
      <c r="K55" s="14"/>
    </row>
    <row r="56" spans="1:11" ht="12.75">
      <c r="A56" s="5" t="s">
        <v>97</v>
      </c>
      <c r="B56" s="6">
        <f>C23</f>
        <v>7</v>
      </c>
      <c r="C56" s="6">
        <f>C21</f>
        <v>177</v>
      </c>
      <c r="D56" s="15">
        <f>SUM(C56)/(B56)</f>
        <v>25.285714285714285</v>
      </c>
      <c r="E56" s="6">
        <v>64</v>
      </c>
      <c r="F56" s="6">
        <v>3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44</v>
      </c>
      <c r="C58" s="6" t="s">
        <v>44</v>
      </c>
      <c r="D58" s="6" t="s">
        <v>44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52</v>
      </c>
      <c r="B59" s="6" t="s">
        <v>53</v>
      </c>
      <c r="C59" s="6" t="s">
        <v>51</v>
      </c>
      <c r="D59" s="6" t="s">
        <v>105</v>
      </c>
      <c r="E59" s="6" t="s">
        <v>55</v>
      </c>
      <c r="F59" s="6" t="s">
        <v>56</v>
      </c>
      <c r="G59" s="6" t="s">
        <v>57</v>
      </c>
      <c r="H59" s="6" t="s">
        <v>58</v>
      </c>
      <c r="I59" s="6" t="s">
        <v>59</v>
      </c>
      <c r="J59" s="6"/>
      <c r="K59" s="14"/>
    </row>
    <row r="60" spans="1:11" ht="12.75">
      <c r="A60" s="5" t="s">
        <v>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f>SUM(B60*6)+(C60*6)+(D60*6)+(E60)+(F60*2)+(G60*3)+(H60*2)</f>
        <v>0</v>
      </c>
      <c r="J60" s="6"/>
      <c r="K60" s="14"/>
    </row>
    <row r="61" spans="1:11" ht="12.75">
      <c r="A61" s="5" t="s">
        <v>97</v>
      </c>
      <c r="B61" s="6">
        <f>F45</f>
        <v>2</v>
      </c>
      <c r="C61" s="6">
        <f>H50</f>
        <v>3</v>
      </c>
      <c r="D61" s="6">
        <v>0</v>
      </c>
      <c r="E61" s="6">
        <f>B65</f>
        <v>5</v>
      </c>
      <c r="F61" s="6">
        <v>0</v>
      </c>
      <c r="G61" s="6">
        <f>E65</f>
        <v>0</v>
      </c>
      <c r="H61" s="6">
        <v>0</v>
      </c>
      <c r="I61" s="6">
        <f>SUM(B61*6)+(C61*6)+(D61*6)+(E61)+(F61*2)+(G61*3)+(H61*2)</f>
        <v>35</v>
      </c>
      <c r="J61" s="6"/>
      <c r="K61" s="14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ht="12.75">
      <c r="A63" s="5" t="s">
        <v>60</v>
      </c>
      <c r="B63" s="6" t="s">
        <v>61</v>
      </c>
      <c r="C63" s="6" t="s">
        <v>62</v>
      </c>
      <c r="D63" s="6" t="s">
        <v>48</v>
      </c>
      <c r="E63" s="6" t="s">
        <v>93</v>
      </c>
      <c r="F63" s="6" t="s">
        <v>63</v>
      </c>
      <c r="G63" s="6" t="s">
        <v>48</v>
      </c>
      <c r="H63" s="6" t="s">
        <v>43</v>
      </c>
      <c r="I63" s="6" t="s">
        <v>59</v>
      </c>
      <c r="J63" s="19" t="s">
        <v>76</v>
      </c>
      <c r="K63" s="14"/>
    </row>
    <row r="64" spans="1:11" ht="12.75">
      <c r="A64" s="5" t="s">
        <v>8</v>
      </c>
      <c r="B64" s="6">
        <v>0</v>
      </c>
      <c r="C64" s="6">
        <v>0</v>
      </c>
      <c r="D64" s="17">
        <v>0</v>
      </c>
      <c r="E64" s="6">
        <v>0</v>
      </c>
      <c r="F64" s="6">
        <v>0</v>
      </c>
      <c r="G64" s="17">
        <v>0</v>
      </c>
      <c r="H64" s="6" t="s">
        <v>103</v>
      </c>
      <c r="I64" s="6">
        <f>SUM(B64)+(E64*3)</f>
        <v>0</v>
      </c>
      <c r="J64" s="19"/>
      <c r="K64" s="6"/>
    </row>
    <row r="65" spans="1:11" ht="12.75">
      <c r="A65" s="5" t="s">
        <v>97</v>
      </c>
      <c r="B65" s="6">
        <v>5</v>
      </c>
      <c r="C65" s="6">
        <v>5</v>
      </c>
      <c r="D65" s="17">
        <f>SUM(B65/C65)</f>
        <v>1</v>
      </c>
      <c r="E65" s="24">
        <v>0</v>
      </c>
      <c r="F65" s="24">
        <v>1</v>
      </c>
      <c r="G65" s="17">
        <v>0</v>
      </c>
      <c r="H65" s="6" t="s">
        <v>103</v>
      </c>
      <c r="I65" s="6">
        <f>SUM(B65)+(E65*3)</f>
        <v>5</v>
      </c>
      <c r="J65" s="19" t="s">
        <v>211</v>
      </c>
      <c r="K65" s="6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5" t="s">
        <v>77</v>
      </c>
      <c r="B67" s="6" t="s">
        <v>78</v>
      </c>
      <c r="C67" s="6" t="s">
        <v>42</v>
      </c>
      <c r="D67" s="6" t="s">
        <v>9</v>
      </c>
      <c r="E67" s="6" t="s">
        <v>43</v>
      </c>
      <c r="F67" s="6" t="s">
        <v>44</v>
      </c>
      <c r="G67" s="6"/>
      <c r="H67" s="6"/>
      <c r="I67" s="6"/>
      <c r="J67" s="6"/>
      <c r="K67" s="6"/>
    </row>
    <row r="68" spans="1:11" ht="12.75">
      <c r="A68" s="7" t="s">
        <v>136</v>
      </c>
      <c r="B68" s="8">
        <v>3</v>
      </c>
      <c r="C68" s="8">
        <v>49</v>
      </c>
      <c r="D68" s="9">
        <f>SUM(C68)/(B68)</f>
        <v>16.333333333333332</v>
      </c>
      <c r="E68" s="1">
        <v>18</v>
      </c>
      <c r="F68" s="8">
        <v>0</v>
      </c>
      <c r="G68" s="8"/>
      <c r="H68" s="8"/>
      <c r="I68" s="8"/>
      <c r="J68" s="8"/>
      <c r="K68" s="8"/>
    </row>
    <row r="69" spans="1:11" ht="12.75">
      <c r="A69" s="7" t="s">
        <v>133</v>
      </c>
      <c r="B69" s="8">
        <v>2</v>
      </c>
      <c r="C69" s="8">
        <v>52</v>
      </c>
      <c r="D69" s="9">
        <f>SUM(C69)/(B69)</f>
        <v>26</v>
      </c>
      <c r="E69" s="1">
        <v>31</v>
      </c>
      <c r="F69" s="8">
        <v>0</v>
      </c>
      <c r="G69" s="8"/>
      <c r="H69" s="8"/>
      <c r="I69" s="8"/>
      <c r="J69" s="8"/>
      <c r="K69" s="8"/>
    </row>
    <row r="70" spans="1:11" ht="12.75">
      <c r="A70" s="5" t="s">
        <v>8</v>
      </c>
      <c r="B70" s="6">
        <f>SUM(B68:B69)</f>
        <v>5</v>
      </c>
      <c r="C70" s="6">
        <f>SUM(C68:C69)</f>
        <v>101</v>
      </c>
      <c r="D70" s="15">
        <f>SUM(C70)/(B70)</f>
        <v>20.2</v>
      </c>
      <c r="E70" s="6">
        <v>31</v>
      </c>
      <c r="F70" s="6">
        <f>SUM(F68:F69)</f>
        <v>0</v>
      </c>
      <c r="G70" s="6"/>
      <c r="H70" s="6"/>
      <c r="I70" s="6"/>
      <c r="J70" s="6"/>
      <c r="K70" s="14"/>
    </row>
    <row r="71" spans="1:11" ht="12.75">
      <c r="A71" s="5" t="s">
        <v>97</v>
      </c>
      <c r="B71" s="6">
        <v>0</v>
      </c>
      <c r="C71" s="6"/>
      <c r="D71" s="15"/>
      <c r="E71" s="6"/>
      <c r="F71" s="6"/>
      <c r="G71" s="6"/>
      <c r="H71" s="6"/>
      <c r="I71" s="6"/>
      <c r="J71" s="6"/>
      <c r="K71" s="14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4"/>
    </row>
    <row r="73" spans="1:11" ht="12.75">
      <c r="A73" s="5" t="s">
        <v>66</v>
      </c>
      <c r="B73" s="6" t="s">
        <v>79</v>
      </c>
      <c r="C73" s="6" t="s">
        <v>42</v>
      </c>
      <c r="D73" s="6" t="s">
        <v>9</v>
      </c>
      <c r="E73" s="6" t="s">
        <v>43</v>
      </c>
      <c r="F73" s="6" t="s">
        <v>44</v>
      </c>
      <c r="G73" s="12"/>
      <c r="H73" s="12"/>
      <c r="I73" s="12"/>
      <c r="J73" s="12"/>
      <c r="K73" s="14"/>
    </row>
    <row r="74" spans="1:11" ht="12.75">
      <c r="A74" s="7" t="s">
        <v>129</v>
      </c>
      <c r="B74" s="8">
        <v>2</v>
      </c>
      <c r="C74" s="8">
        <v>24</v>
      </c>
      <c r="D74" s="9">
        <f>SUM(C74)/(B74)</f>
        <v>12</v>
      </c>
      <c r="E74" s="1">
        <v>16</v>
      </c>
      <c r="F74" s="8">
        <v>0</v>
      </c>
      <c r="G74" s="12"/>
      <c r="H74" s="12"/>
      <c r="I74" s="12"/>
      <c r="J74" s="12"/>
      <c r="K74" s="14"/>
    </row>
    <row r="75" spans="1:11" ht="12.75">
      <c r="A75" s="5" t="s">
        <v>8</v>
      </c>
      <c r="B75" s="6">
        <f>SUM(B74:B74)</f>
        <v>2</v>
      </c>
      <c r="C75" s="6">
        <f>SUM(C74:C74)</f>
        <v>24</v>
      </c>
      <c r="D75" s="15">
        <f>SUM(C75)/(B75)</f>
        <v>12</v>
      </c>
      <c r="E75" s="6">
        <v>16</v>
      </c>
      <c r="F75" s="6">
        <f>SUM(F74:F74)</f>
        <v>0</v>
      </c>
      <c r="G75" s="5"/>
      <c r="H75" s="5"/>
      <c r="I75" s="5"/>
      <c r="J75" s="5"/>
      <c r="K75" s="6"/>
    </row>
    <row r="76" spans="1:11" ht="12.75">
      <c r="A76" s="5" t="s">
        <v>97</v>
      </c>
      <c r="B76" s="6">
        <v>1</v>
      </c>
      <c r="C76" s="6">
        <v>13</v>
      </c>
      <c r="D76" s="15">
        <f>SUM(C76)/(B76)</f>
        <v>13</v>
      </c>
      <c r="E76" s="6">
        <v>13</v>
      </c>
      <c r="F76" s="6">
        <v>0</v>
      </c>
      <c r="G76" s="5"/>
      <c r="H76" s="5"/>
      <c r="I76" s="5"/>
      <c r="J76" s="5"/>
      <c r="K76" s="6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67</v>
      </c>
      <c r="B78" s="6" t="s">
        <v>80</v>
      </c>
      <c r="C78" s="6" t="s">
        <v>42</v>
      </c>
      <c r="D78" s="6" t="s">
        <v>9</v>
      </c>
      <c r="E78" s="6" t="s">
        <v>43</v>
      </c>
      <c r="F78" s="6" t="s">
        <v>44</v>
      </c>
      <c r="G78" s="12"/>
      <c r="H78" s="12"/>
      <c r="I78" s="12"/>
      <c r="J78" s="12"/>
      <c r="K78" s="14"/>
    </row>
    <row r="79" spans="1:11" ht="12.75">
      <c r="A79" s="5" t="s">
        <v>184</v>
      </c>
      <c r="B79" s="8"/>
      <c r="C79" s="8"/>
      <c r="D79" s="9"/>
      <c r="E79" s="1"/>
      <c r="F79" s="8"/>
      <c r="G79" s="12"/>
      <c r="H79" s="12"/>
      <c r="I79" s="12"/>
      <c r="J79" s="12"/>
      <c r="K79" s="14"/>
    </row>
    <row r="80" spans="2:11" ht="12.75">
      <c r="B80" s="8"/>
      <c r="C80" s="8"/>
      <c r="D80" s="9"/>
      <c r="E80" s="1"/>
      <c r="F80" s="8"/>
      <c r="G80" s="12"/>
      <c r="H80" s="12"/>
      <c r="I80" s="12"/>
      <c r="J80" s="12"/>
      <c r="K80" s="14"/>
    </row>
    <row r="81" spans="1:11" ht="12.75">
      <c r="A81" s="5" t="s">
        <v>68</v>
      </c>
      <c r="B81" s="6" t="s">
        <v>81</v>
      </c>
      <c r="C81" s="6" t="s">
        <v>42</v>
      </c>
      <c r="D81" s="6" t="s">
        <v>9</v>
      </c>
      <c r="E81" s="6" t="s">
        <v>43</v>
      </c>
      <c r="F81" s="6"/>
      <c r="G81" s="12"/>
      <c r="H81" s="12"/>
      <c r="I81" s="12"/>
      <c r="J81" s="12"/>
      <c r="K81" s="14"/>
    </row>
    <row r="82" spans="1:11" ht="12.75">
      <c r="A82" s="7" t="s">
        <v>137</v>
      </c>
      <c r="B82" s="8">
        <v>5</v>
      </c>
      <c r="C82" s="8">
        <v>183</v>
      </c>
      <c r="D82" s="9">
        <f>SUM(C82)/(B82)</f>
        <v>36.6</v>
      </c>
      <c r="E82" s="1">
        <v>41</v>
      </c>
      <c r="F82" s="8"/>
      <c r="G82" s="7"/>
      <c r="H82" s="7"/>
      <c r="I82" s="7"/>
      <c r="J82" s="7"/>
      <c r="K82" s="8"/>
    </row>
    <row r="83" spans="1:11" ht="12.75">
      <c r="A83" s="7" t="s">
        <v>219</v>
      </c>
      <c r="B83" s="8">
        <v>1</v>
      </c>
      <c r="C83" s="8"/>
      <c r="D83" s="9"/>
      <c r="E83" s="1"/>
      <c r="F83" s="8"/>
      <c r="G83" s="7"/>
      <c r="H83" s="7"/>
      <c r="I83" s="7"/>
      <c r="J83" s="7"/>
      <c r="K83" s="8"/>
    </row>
    <row r="84" spans="1:11" ht="12.75">
      <c r="A84" s="5" t="s">
        <v>8</v>
      </c>
      <c r="B84" s="6">
        <f>SUM(B82:B83)</f>
        <v>6</v>
      </c>
      <c r="C84" s="6">
        <f>SUM(C82:C83)</f>
        <v>183</v>
      </c>
      <c r="D84" s="15">
        <f>SUM(C84)/(B84)</f>
        <v>30.5</v>
      </c>
      <c r="E84" s="6">
        <v>41</v>
      </c>
      <c r="F84" s="6"/>
      <c r="G84" s="5"/>
      <c r="H84" s="5"/>
      <c r="I84" s="5"/>
      <c r="J84" s="5"/>
      <c r="K84" s="6"/>
    </row>
    <row r="85" spans="1:11" ht="12.75">
      <c r="A85" s="5" t="s">
        <v>97</v>
      </c>
      <c r="B85" s="6">
        <f>C26</f>
        <v>2</v>
      </c>
      <c r="C85" s="6">
        <f>C27</f>
        <v>70</v>
      </c>
      <c r="D85" s="15">
        <f>SUM(C85)/(B85)</f>
        <v>35</v>
      </c>
      <c r="E85" s="6">
        <v>38</v>
      </c>
      <c r="F85" s="6"/>
      <c r="G85" s="5"/>
      <c r="H85" s="5"/>
      <c r="I85" s="5"/>
      <c r="J85" s="5"/>
      <c r="K85" s="6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>
      <c r="A87" s="5" t="s">
        <v>84</v>
      </c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s="7" customFormat="1" ht="12.75">
      <c r="A88" s="7" t="s">
        <v>212</v>
      </c>
      <c r="K88" s="8"/>
    </row>
    <row r="89" spans="1:11" s="7" customFormat="1" ht="12.75">
      <c r="A89" s="7" t="s">
        <v>213</v>
      </c>
      <c r="K89" s="8"/>
    </row>
    <row r="90" spans="1:11" s="7" customFormat="1" ht="12.75">
      <c r="A90" s="7" t="s">
        <v>214</v>
      </c>
      <c r="K90" s="8"/>
    </row>
    <row r="91" spans="1:11" s="7" customFormat="1" ht="12.75">
      <c r="A91" s="7" t="s">
        <v>215</v>
      </c>
      <c r="K91" s="8"/>
    </row>
    <row r="92" spans="1:11" s="7" customFormat="1" ht="12.75">
      <c r="A92" s="7" t="s">
        <v>216</v>
      </c>
      <c r="K92" s="8"/>
    </row>
    <row r="93" s="7" customFormat="1" ht="12.75">
      <c r="K93" s="8"/>
    </row>
    <row r="94" spans="1:11" ht="12.75">
      <c r="A94" s="29" t="s">
        <v>69</v>
      </c>
      <c r="B94" s="30" t="s">
        <v>70</v>
      </c>
      <c r="C94" s="30" t="s">
        <v>99</v>
      </c>
      <c r="D94" s="30" t="s">
        <v>71</v>
      </c>
      <c r="E94" s="30" t="s">
        <v>73</v>
      </c>
      <c r="F94" s="30" t="s">
        <v>72</v>
      </c>
      <c r="G94" s="30" t="s">
        <v>107</v>
      </c>
      <c r="H94" s="30" t="s">
        <v>74</v>
      </c>
      <c r="I94" s="30" t="s">
        <v>75</v>
      </c>
      <c r="J94" s="30" t="s">
        <v>89</v>
      </c>
      <c r="K94" s="51"/>
    </row>
    <row r="95" spans="1:11" s="7" customFormat="1" ht="12.75">
      <c r="A95" s="61" t="s">
        <v>128</v>
      </c>
      <c r="B95" s="62">
        <v>3</v>
      </c>
      <c r="C95" s="62">
        <v>6</v>
      </c>
      <c r="D95" s="62">
        <f aca="true" t="shared" si="1" ref="D95:D112">SUM(B95)+(C95)</f>
        <v>9</v>
      </c>
      <c r="E95" s="62">
        <v>1</v>
      </c>
      <c r="F95" s="62"/>
      <c r="G95" s="62"/>
      <c r="H95" s="62"/>
      <c r="I95" s="62"/>
      <c r="J95" s="62"/>
      <c r="K95" s="8"/>
    </row>
    <row r="96" spans="1:11" s="7" customFormat="1" ht="12.75">
      <c r="A96" s="61" t="s">
        <v>161</v>
      </c>
      <c r="B96" s="62">
        <v>5</v>
      </c>
      <c r="C96" s="62">
        <v>3</v>
      </c>
      <c r="D96" s="62">
        <f t="shared" si="1"/>
        <v>8</v>
      </c>
      <c r="E96" s="62"/>
      <c r="F96" s="62"/>
      <c r="G96" s="62"/>
      <c r="H96" s="62"/>
      <c r="I96" s="62"/>
      <c r="J96" s="62"/>
      <c r="K96" s="8"/>
    </row>
    <row r="97" spans="1:11" s="7" customFormat="1" ht="12.75">
      <c r="A97" s="61" t="s">
        <v>160</v>
      </c>
      <c r="B97" s="62">
        <v>2</v>
      </c>
      <c r="C97" s="62">
        <v>5</v>
      </c>
      <c r="D97" s="62">
        <f t="shared" si="1"/>
        <v>7</v>
      </c>
      <c r="E97" s="62">
        <v>1</v>
      </c>
      <c r="F97" s="62">
        <v>1</v>
      </c>
      <c r="G97" s="62"/>
      <c r="H97" s="62"/>
      <c r="I97" s="62"/>
      <c r="J97" s="62"/>
      <c r="K97" s="8"/>
    </row>
    <row r="98" spans="1:11" s="7" customFormat="1" ht="12.75">
      <c r="A98" s="61" t="s">
        <v>168</v>
      </c>
      <c r="B98" s="62">
        <v>1</v>
      </c>
      <c r="C98" s="62">
        <v>6</v>
      </c>
      <c r="D98" s="62">
        <f t="shared" si="1"/>
        <v>7</v>
      </c>
      <c r="E98" s="62"/>
      <c r="F98" s="62"/>
      <c r="G98" s="62"/>
      <c r="H98" s="62"/>
      <c r="I98" s="62"/>
      <c r="J98" s="62"/>
      <c r="K98" s="8"/>
    </row>
    <row r="99" spans="1:11" s="7" customFormat="1" ht="12.75">
      <c r="A99" s="61" t="s">
        <v>164</v>
      </c>
      <c r="B99" s="62">
        <v>1</v>
      </c>
      <c r="C99" s="62">
        <v>3</v>
      </c>
      <c r="D99" s="62">
        <f t="shared" si="1"/>
        <v>4</v>
      </c>
      <c r="E99" s="62"/>
      <c r="F99" s="62"/>
      <c r="G99" s="62"/>
      <c r="H99" s="62">
        <v>1</v>
      </c>
      <c r="I99" s="62">
        <v>1</v>
      </c>
      <c r="J99" s="62"/>
      <c r="K99" s="8"/>
    </row>
    <row r="100" spans="1:11" s="7" customFormat="1" ht="12.75">
      <c r="A100" s="61" t="s">
        <v>179</v>
      </c>
      <c r="B100" s="62"/>
      <c r="C100" s="62">
        <v>4</v>
      </c>
      <c r="D100" s="62">
        <f t="shared" si="1"/>
        <v>4</v>
      </c>
      <c r="E100" s="62"/>
      <c r="F100" s="62"/>
      <c r="G100" s="62"/>
      <c r="H100" s="62"/>
      <c r="I100" s="62"/>
      <c r="J100" s="62"/>
      <c r="K100" s="8"/>
    </row>
    <row r="101" spans="1:11" s="7" customFormat="1" ht="12.75">
      <c r="A101" s="61" t="s">
        <v>171</v>
      </c>
      <c r="B101" s="62">
        <v>3</v>
      </c>
      <c r="C101" s="62"/>
      <c r="D101" s="62">
        <f t="shared" si="1"/>
        <v>3</v>
      </c>
      <c r="E101" s="62">
        <v>2</v>
      </c>
      <c r="F101" s="62"/>
      <c r="G101" s="62">
        <v>1</v>
      </c>
      <c r="H101" s="62"/>
      <c r="I101" s="62">
        <v>1</v>
      </c>
      <c r="J101" s="62"/>
      <c r="K101" s="8"/>
    </row>
    <row r="102" spans="1:11" s="7" customFormat="1" ht="12.75">
      <c r="A102" s="61" t="s">
        <v>170</v>
      </c>
      <c r="B102" s="62"/>
      <c r="C102" s="62">
        <v>3</v>
      </c>
      <c r="D102" s="62">
        <f t="shared" si="1"/>
        <v>3</v>
      </c>
      <c r="E102" s="62">
        <v>1</v>
      </c>
      <c r="F102" s="62"/>
      <c r="G102" s="62"/>
      <c r="H102" s="62"/>
      <c r="I102" s="62"/>
      <c r="J102" s="62"/>
      <c r="K102" s="8"/>
    </row>
    <row r="103" spans="1:11" s="7" customFormat="1" ht="12.75">
      <c r="A103" s="61" t="s">
        <v>178</v>
      </c>
      <c r="B103" s="62">
        <v>1</v>
      </c>
      <c r="C103" s="62">
        <v>1</v>
      </c>
      <c r="D103" s="62">
        <f t="shared" si="1"/>
        <v>2</v>
      </c>
      <c r="E103" s="62"/>
      <c r="F103" s="62"/>
      <c r="G103" s="62"/>
      <c r="H103" s="62"/>
      <c r="I103" s="62"/>
      <c r="J103" s="62"/>
      <c r="K103" s="8"/>
    </row>
    <row r="104" spans="1:11" s="7" customFormat="1" ht="12.75">
      <c r="A104" s="61" t="s">
        <v>166</v>
      </c>
      <c r="B104" s="62"/>
      <c r="C104" s="62">
        <v>2</v>
      </c>
      <c r="D104" s="62">
        <f t="shared" si="1"/>
        <v>2</v>
      </c>
      <c r="E104" s="62"/>
      <c r="F104" s="62"/>
      <c r="G104" s="62"/>
      <c r="H104" s="62"/>
      <c r="I104" s="62"/>
      <c r="J104" s="62"/>
      <c r="K104" s="8"/>
    </row>
    <row r="105" spans="1:11" s="7" customFormat="1" ht="12.75">
      <c r="A105" s="61" t="s">
        <v>169</v>
      </c>
      <c r="B105" s="62"/>
      <c r="C105" s="62">
        <v>2</v>
      </c>
      <c r="D105" s="62">
        <f t="shared" si="1"/>
        <v>2</v>
      </c>
      <c r="E105" s="62"/>
      <c r="F105" s="62"/>
      <c r="G105" s="62"/>
      <c r="H105" s="62"/>
      <c r="I105" s="62"/>
      <c r="J105" s="62"/>
      <c r="K105" s="8"/>
    </row>
    <row r="106" spans="1:11" s="7" customFormat="1" ht="12.75">
      <c r="A106" s="61" t="s">
        <v>167</v>
      </c>
      <c r="B106" s="62">
        <v>1</v>
      </c>
      <c r="C106" s="62"/>
      <c r="D106" s="62">
        <f t="shared" si="1"/>
        <v>1</v>
      </c>
      <c r="E106" s="62"/>
      <c r="F106" s="62"/>
      <c r="G106" s="62"/>
      <c r="H106" s="62"/>
      <c r="I106" s="62"/>
      <c r="J106" s="62"/>
      <c r="K106" s="8"/>
    </row>
    <row r="107" spans="1:11" s="7" customFormat="1" ht="12.75">
      <c r="A107" s="61" t="s">
        <v>133</v>
      </c>
      <c r="B107" s="62">
        <v>1</v>
      </c>
      <c r="C107" s="62"/>
      <c r="D107" s="62">
        <f t="shared" si="1"/>
        <v>1</v>
      </c>
      <c r="E107" s="62"/>
      <c r="F107" s="62"/>
      <c r="G107" s="62"/>
      <c r="H107" s="62"/>
      <c r="I107" s="62"/>
      <c r="J107" s="62"/>
      <c r="K107" s="8"/>
    </row>
    <row r="108" spans="1:11" s="7" customFormat="1" ht="12.75">
      <c r="A108" s="61" t="s">
        <v>134</v>
      </c>
      <c r="B108" s="62">
        <v>1</v>
      </c>
      <c r="C108" s="62"/>
      <c r="D108" s="62">
        <f t="shared" si="1"/>
        <v>1</v>
      </c>
      <c r="E108" s="62"/>
      <c r="F108" s="62"/>
      <c r="G108" s="62"/>
      <c r="H108" s="62"/>
      <c r="I108" s="62"/>
      <c r="J108" s="62"/>
      <c r="K108" s="8"/>
    </row>
    <row r="109" spans="1:11" s="7" customFormat="1" ht="12.75">
      <c r="A109" s="61" t="s">
        <v>165</v>
      </c>
      <c r="B109" s="62"/>
      <c r="C109" s="62">
        <v>1</v>
      </c>
      <c r="D109" s="62">
        <f t="shared" si="1"/>
        <v>1</v>
      </c>
      <c r="E109" s="62"/>
      <c r="F109" s="62"/>
      <c r="G109" s="62"/>
      <c r="H109" s="62"/>
      <c r="I109" s="62"/>
      <c r="J109" s="62"/>
      <c r="K109" s="8"/>
    </row>
    <row r="110" spans="1:11" s="7" customFormat="1" ht="12.75">
      <c r="A110" s="61" t="s">
        <v>136</v>
      </c>
      <c r="B110" s="62"/>
      <c r="C110" s="62">
        <v>1</v>
      </c>
      <c r="D110" s="62">
        <f t="shared" si="1"/>
        <v>1</v>
      </c>
      <c r="E110" s="62"/>
      <c r="F110" s="62"/>
      <c r="G110" s="62"/>
      <c r="H110" s="62"/>
      <c r="I110" s="62"/>
      <c r="J110" s="62"/>
      <c r="K110" s="8"/>
    </row>
    <row r="111" spans="1:11" s="7" customFormat="1" ht="12.75">
      <c r="A111" s="61" t="s">
        <v>137</v>
      </c>
      <c r="B111" s="62"/>
      <c r="C111" s="62">
        <v>1</v>
      </c>
      <c r="D111" s="62">
        <f t="shared" si="1"/>
        <v>1</v>
      </c>
      <c r="E111" s="62"/>
      <c r="F111" s="62"/>
      <c r="G111" s="62"/>
      <c r="H111" s="62"/>
      <c r="I111" s="62"/>
      <c r="J111" s="62"/>
      <c r="K111" s="8"/>
    </row>
    <row r="112" spans="1:11" s="7" customFormat="1" ht="12.75">
      <c r="A112" s="61" t="s">
        <v>162</v>
      </c>
      <c r="B112" s="62"/>
      <c r="C112" s="62">
        <v>1</v>
      </c>
      <c r="D112" s="62">
        <f t="shared" si="1"/>
        <v>1</v>
      </c>
      <c r="E112" s="62"/>
      <c r="F112" s="62"/>
      <c r="G112" s="62"/>
      <c r="H112" s="62"/>
      <c r="I112" s="62"/>
      <c r="J112" s="62"/>
      <c r="K112" s="8"/>
    </row>
    <row r="113" spans="1:11" ht="12.75">
      <c r="A113" s="29" t="s">
        <v>8</v>
      </c>
      <c r="B113" s="30">
        <f aca="true" t="shared" si="2" ref="B113:J113">SUM(B95:B112)</f>
        <v>19</v>
      </c>
      <c r="C113" s="30">
        <f t="shared" si="2"/>
        <v>39</v>
      </c>
      <c r="D113" s="30">
        <f t="shared" si="2"/>
        <v>58</v>
      </c>
      <c r="E113" s="30">
        <f t="shared" si="2"/>
        <v>5</v>
      </c>
      <c r="F113" s="30">
        <f t="shared" si="2"/>
        <v>1</v>
      </c>
      <c r="G113" s="30">
        <f t="shared" si="2"/>
        <v>1</v>
      </c>
      <c r="H113" s="30">
        <f t="shared" si="2"/>
        <v>1</v>
      </c>
      <c r="I113" s="30">
        <f t="shared" si="2"/>
        <v>2</v>
      </c>
      <c r="J113" s="30">
        <f t="shared" si="2"/>
        <v>0</v>
      </c>
      <c r="K113" s="51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1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142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10</v>
      </c>
      <c r="C4" s="1">
        <v>0</v>
      </c>
      <c r="D4" s="1">
        <v>7</v>
      </c>
      <c r="E4" s="1">
        <v>14</v>
      </c>
      <c r="F4" s="1"/>
      <c r="G4" s="1"/>
      <c r="H4" s="1">
        <f>SUM(B4:G4)</f>
        <v>31</v>
      </c>
      <c r="I4" s="25"/>
      <c r="J4" s="1"/>
    </row>
    <row r="5" spans="1:10" ht="12.75">
      <c r="A5" t="s">
        <v>143</v>
      </c>
      <c r="B5" s="1">
        <v>7</v>
      </c>
      <c r="C5" s="1">
        <v>10</v>
      </c>
      <c r="D5" s="1">
        <v>7</v>
      </c>
      <c r="E5" s="1">
        <v>6</v>
      </c>
      <c r="F5" s="1"/>
      <c r="G5" s="1"/>
      <c r="H5" s="1">
        <f>SUM(B5:G5)</f>
        <v>30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144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10</v>
      </c>
      <c r="C8" s="8">
        <f>SUM(C9:C11)</f>
        <v>24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5</v>
      </c>
      <c r="C9" s="8">
        <v>12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3</v>
      </c>
      <c r="C10" s="8">
        <v>11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2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8</v>
      </c>
      <c r="C12" s="8">
        <v>16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1</v>
      </c>
      <c r="C13" s="8">
        <v>9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0.125</v>
      </c>
      <c r="C14" s="10">
        <f>SUM(C13/C12)</f>
        <v>0.5625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2</v>
      </c>
      <c r="C15" s="8">
        <v>4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2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1</v>
      </c>
      <c r="C17" s="10">
        <f>SUM(C16)/(C15)</f>
        <v>0.25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38</v>
      </c>
      <c r="C18" s="8">
        <f>SUM(C19)+(C24)</f>
        <v>81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25</v>
      </c>
      <c r="C19" s="8">
        <v>50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168</v>
      </c>
      <c r="C20" s="8">
        <v>195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151</v>
      </c>
      <c r="C21" s="8">
        <v>260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319</v>
      </c>
      <c r="C22" s="8">
        <f>SUM(C20)+(C21)</f>
        <v>455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5</v>
      </c>
      <c r="C23" s="8">
        <v>19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13</v>
      </c>
      <c r="C24" s="8">
        <v>31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3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126</v>
      </c>
      <c r="C27" s="8">
        <v>88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42</v>
      </c>
      <c r="C28" s="9">
        <f>SUM(C27/C26)</f>
        <v>44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5</v>
      </c>
      <c r="C31" s="8">
        <v>9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30</v>
      </c>
      <c r="C32" s="8">
        <v>95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4" t="s">
        <v>230</v>
      </c>
      <c r="C33" s="54" t="s">
        <v>231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128</v>
      </c>
      <c r="B36" s="8">
        <v>7</v>
      </c>
      <c r="C36" s="8">
        <v>83</v>
      </c>
      <c r="D36" s="9">
        <f aca="true" t="shared" si="0" ref="D36:D42">SUM(C36)/(B36)</f>
        <v>11.857142857142858</v>
      </c>
      <c r="E36" s="1" t="s">
        <v>232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127</v>
      </c>
      <c r="B37" s="8">
        <v>8</v>
      </c>
      <c r="C37" s="8">
        <v>60</v>
      </c>
      <c r="D37" s="9">
        <f t="shared" si="0"/>
        <v>7.5</v>
      </c>
      <c r="E37" s="1">
        <v>48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129</v>
      </c>
      <c r="B38" s="8">
        <v>6</v>
      </c>
      <c r="C38" s="8">
        <v>30</v>
      </c>
      <c r="D38" s="9">
        <f t="shared" si="0"/>
        <v>5</v>
      </c>
      <c r="E38" s="1">
        <v>22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134</v>
      </c>
      <c r="B39" s="8">
        <v>1</v>
      </c>
      <c r="C39" s="8">
        <v>-3</v>
      </c>
      <c r="D39" s="9">
        <f t="shared" si="0"/>
        <v>-3</v>
      </c>
      <c r="E39" s="1" t="s">
        <v>159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204</v>
      </c>
      <c r="B40" s="8">
        <v>2</v>
      </c>
      <c r="C40" s="8">
        <v>-3</v>
      </c>
      <c r="D40" s="9">
        <f t="shared" si="0"/>
        <v>-1.5</v>
      </c>
      <c r="E40" s="1" t="s">
        <v>159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SUM(B36:B40)</f>
        <v>24</v>
      </c>
      <c r="C41" s="6">
        <f>SUM(C36:C40)</f>
        <v>167</v>
      </c>
      <c r="D41" s="15">
        <f t="shared" si="0"/>
        <v>6.958333333333333</v>
      </c>
      <c r="E41" s="6" t="s">
        <v>232</v>
      </c>
      <c r="F41" s="6">
        <f>SUM(F36:F40)</f>
        <v>1</v>
      </c>
      <c r="G41" s="6"/>
      <c r="H41" s="6"/>
      <c r="I41" s="6"/>
      <c r="J41" s="6"/>
      <c r="K41" s="6"/>
    </row>
    <row r="42" spans="1:11" ht="12.75">
      <c r="A42" s="5" t="s">
        <v>143</v>
      </c>
      <c r="B42" s="6">
        <f>C19</f>
        <v>50</v>
      </c>
      <c r="C42" s="6">
        <f>C20</f>
        <v>195</v>
      </c>
      <c r="D42" s="15">
        <f t="shared" si="0"/>
        <v>3.9</v>
      </c>
      <c r="E42" s="6">
        <v>24</v>
      </c>
      <c r="F42" s="6">
        <v>2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45</v>
      </c>
      <c r="B44" s="6" t="s">
        <v>46</v>
      </c>
      <c r="C44" s="6" t="s">
        <v>41</v>
      </c>
      <c r="D44" s="6" t="s">
        <v>47</v>
      </c>
      <c r="E44" s="6" t="s">
        <v>48</v>
      </c>
      <c r="F44" s="6" t="s">
        <v>42</v>
      </c>
      <c r="G44" s="6" t="s">
        <v>49</v>
      </c>
      <c r="H44" s="6" t="s">
        <v>44</v>
      </c>
      <c r="I44" s="6" t="s">
        <v>43</v>
      </c>
      <c r="J44" s="6"/>
      <c r="K44" s="6"/>
    </row>
    <row r="45" spans="1:11" ht="12.75">
      <c r="A45" s="7" t="s">
        <v>129</v>
      </c>
      <c r="B45" s="8">
        <v>5</v>
      </c>
      <c r="C45" s="8">
        <v>12</v>
      </c>
      <c r="D45" s="8">
        <v>0</v>
      </c>
      <c r="E45" s="10">
        <f>SUM(B45)/(C45)</f>
        <v>0.4166666666666667</v>
      </c>
      <c r="F45" s="8">
        <v>151</v>
      </c>
      <c r="G45" s="16">
        <f>SUM(F45)/(C45)</f>
        <v>12.583333333333334</v>
      </c>
      <c r="H45" s="8">
        <v>3</v>
      </c>
      <c r="I45" s="1" t="s">
        <v>233</v>
      </c>
      <c r="J45" s="8"/>
      <c r="K45" s="8"/>
    </row>
    <row r="46" spans="1:11" ht="12.75">
      <c r="A46" s="7" t="s">
        <v>137</v>
      </c>
      <c r="B46" s="8">
        <v>0</v>
      </c>
      <c r="C46" s="8">
        <v>1</v>
      </c>
      <c r="D46" s="8">
        <v>1</v>
      </c>
      <c r="E46" s="10">
        <f>SUM(B46)/(C46)</f>
        <v>0</v>
      </c>
      <c r="F46" s="8">
        <v>0</v>
      </c>
      <c r="G46" s="16">
        <f>SUM(F46)/(C46)</f>
        <v>0</v>
      </c>
      <c r="H46" s="8">
        <v>0</v>
      </c>
      <c r="I46" s="1" t="s">
        <v>103</v>
      </c>
      <c r="J46" s="8"/>
      <c r="K46" s="8"/>
    </row>
    <row r="47" spans="1:11" ht="12.75">
      <c r="A47" s="5" t="s">
        <v>8</v>
      </c>
      <c r="B47" s="6">
        <f>SUM(B45:B46)</f>
        <v>5</v>
      </c>
      <c r="C47" s="6">
        <f>SUM(C45:C46)</f>
        <v>13</v>
      </c>
      <c r="D47" s="6">
        <f>SUM(D45:D46)</f>
        <v>1</v>
      </c>
      <c r="E47" s="17">
        <f>SUM(B47)/(C47)</f>
        <v>0.38461538461538464</v>
      </c>
      <c r="F47" s="6">
        <f>SUM(F45:F46)</f>
        <v>151</v>
      </c>
      <c r="G47" s="18">
        <f>SUM(F47)/(C47)</f>
        <v>11.615384615384615</v>
      </c>
      <c r="H47" s="6">
        <f>SUM(H45:H46)</f>
        <v>3</v>
      </c>
      <c r="I47" s="6" t="s">
        <v>233</v>
      </c>
      <c r="J47" s="6"/>
      <c r="K47" s="6"/>
    </row>
    <row r="48" spans="1:11" ht="12.75">
      <c r="A48" s="5" t="s">
        <v>143</v>
      </c>
      <c r="B48" s="6">
        <f>C23</f>
        <v>19</v>
      </c>
      <c r="C48" s="6">
        <f>C24</f>
        <v>31</v>
      </c>
      <c r="D48" s="6">
        <f>C25</f>
        <v>0</v>
      </c>
      <c r="E48" s="17">
        <f>SUM(B48)/(C48)</f>
        <v>0.6129032258064516</v>
      </c>
      <c r="F48" s="6">
        <f>C21</f>
        <v>260</v>
      </c>
      <c r="G48" s="18">
        <f>SUM(F48)/(C48)</f>
        <v>8.387096774193548</v>
      </c>
      <c r="H48" s="6">
        <v>2</v>
      </c>
      <c r="I48" s="6" t="s">
        <v>206</v>
      </c>
      <c r="J48" s="6"/>
      <c r="K48" s="6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" t="s">
        <v>50</v>
      </c>
      <c r="B50" s="6" t="s">
        <v>51</v>
      </c>
      <c r="C50" s="6" t="s">
        <v>42</v>
      </c>
      <c r="D50" s="6" t="s">
        <v>9</v>
      </c>
      <c r="E50" s="6" t="s">
        <v>43</v>
      </c>
      <c r="F50" s="6" t="s">
        <v>44</v>
      </c>
      <c r="G50" s="6"/>
      <c r="H50" s="6"/>
      <c r="I50" s="6"/>
      <c r="J50" s="6"/>
      <c r="K50" s="6"/>
    </row>
    <row r="51" spans="1:11" ht="12.75">
      <c r="A51" s="7" t="s">
        <v>136</v>
      </c>
      <c r="B51" s="8">
        <v>4</v>
      </c>
      <c r="C51" s="8">
        <v>75</v>
      </c>
      <c r="D51" s="9">
        <f>SUM(C51)/(B51)</f>
        <v>18.75</v>
      </c>
      <c r="E51" s="1" t="s">
        <v>234</v>
      </c>
      <c r="F51" s="8">
        <v>2</v>
      </c>
      <c r="G51" s="8"/>
      <c r="H51" s="8"/>
      <c r="I51" s="8"/>
      <c r="J51" s="8"/>
      <c r="K51" s="8"/>
    </row>
    <row r="52" spans="1:11" ht="12.75">
      <c r="A52" t="s">
        <v>135</v>
      </c>
      <c r="B52" s="8">
        <v>1</v>
      </c>
      <c r="C52" s="8">
        <v>76</v>
      </c>
      <c r="D52" s="9">
        <f>SUM(C52)/(B52)</f>
        <v>76</v>
      </c>
      <c r="E52" s="1" t="s">
        <v>233</v>
      </c>
      <c r="F52" s="8">
        <v>1</v>
      </c>
      <c r="G52" s="8"/>
      <c r="H52" s="8"/>
      <c r="I52" s="8"/>
      <c r="J52" s="8"/>
      <c r="K52" s="8"/>
    </row>
    <row r="53" spans="1:11" ht="12.75">
      <c r="A53" s="5" t="s">
        <v>8</v>
      </c>
      <c r="B53" s="6">
        <f>SUM(B51:B52)</f>
        <v>5</v>
      </c>
      <c r="C53" s="6">
        <f>SUM(C51:C52)</f>
        <v>151</v>
      </c>
      <c r="D53" s="15">
        <f>SUM(C53)/(B53)</f>
        <v>30.2</v>
      </c>
      <c r="E53" s="6" t="s">
        <v>233</v>
      </c>
      <c r="F53" s="6">
        <f>SUM(F51:F52)</f>
        <v>3</v>
      </c>
      <c r="G53" s="6"/>
      <c r="H53" s="6"/>
      <c r="I53" s="6"/>
      <c r="J53" s="6"/>
      <c r="K53" s="14"/>
    </row>
    <row r="54" spans="1:11" ht="12.75">
      <c r="A54" s="5" t="s">
        <v>143</v>
      </c>
      <c r="B54" s="6">
        <f>C23</f>
        <v>19</v>
      </c>
      <c r="C54" s="6">
        <f>C21</f>
        <v>260</v>
      </c>
      <c r="D54" s="15">
        <f>SUM(C54)/(B54)</f>
        <v>13.68421052631579</v>
      </c>
      <c r="E54" s="6" t="s">
        <v>206</v>
      </c>
      <c r="F54" s="6">
        <v>2</v>
      </c>
      <c r="G54" s="6"/>
      <c r="H54" s="6"/>
      <c r="I54" s="6"/>
      <c r="J54" s="6"/>
      <c r="K54" s="14"/>
    </row>
    <row r="55" spans="1:11" ht="12.75">
      <c r="A55" s="5"/>
      <c r="B55" s="6"/>
      <c r="C55" s="6"/>
      <c r="D55" s="15"/>
      <c r="E55" s="6"/>
      <c r="F55" s="6"/>
      <c r="G55" s="6"/>
      <c r="H55" s="6"/>
      <c r="I55" s="6"/>
      <c r="J55" s="6"/>
      <c r="K55" s="14"/>
    </row>
    <row r="56" spans="1:11" ht="12.75">
      <c r="A56" s="5"/>
      <c r="B56" s="6" t="s">
        <v>44</v>
      </c>
      <c r="C56" s="6" t="s">
        <v>44</v>
      </c>
      <c r="D56" s="6" t="s">
        <v>44</v>
      </c>
      <c r="E56" s="6"/>
      <c r="F56" s="6"/>
      <c r="G56" s="6"/>
      <c r="H56" s="6"/>
      <c r="I56" s="6"/>
      <c r="J56" s="6"/>
      <c r="K56" s="14"/>
    </row>
    <row r="57" spans="1:11" ht="12.75">
      <c r="A57" s="5" t="s">
        <v>52</v>
      </c>
      <c r="B57" s="6" t="s">
        <v>53</v>
      </c>
      <c r="C57" s="6" t="s">
        <v>51</v>
      </c>
      <c r="D57" s="6" t="s">
        <v>105</v>
      </c>
      <c r="E57" s="6" t="s">
        <v>55</v>
      </c>
      <c r="F57" s="6" t="s">
        <v>56</v>
      </c>
      <c r="G57" s="6" t="s">
        <v>57</v>
      </c>
      <c r="H57" s="6" t="s">
        <v>58</v>
      </c>
      <c r="I57" s="6" t="s">
        <v>59</v>
      </c>
      <c r="J57" s="6"/>
      <c r="K57" s="14"/>
    </row>
    <row r="58" spans="1:11" ht="12.75">
      <c r="A58" s="7" t="s">
        <v>136</v>
      </c>
      <c r="B58" s="8">
        <v>0</v>
      </c>
      <c r="C58" s="8">
        <v>2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 aca="true" t="shared" si="1" ref="I58:I63">SUM(B58*6)+(C58*6)+(D58*6)+(E58)+(F58*2)+(G58*3)+(H58*2)</f>
        <v>12</v>
      </c>
      <c r="J58" s="8"/>
      <c r="K58" s="8"/>
    </row>
    <row r="59" spans="1:11" ht="12.75">
      <c r="A59" s="7" t="s">
        <v>163</v>
      </c>
      <c r="B59" s="8">
        <v>0</v>
      </c>
      <c r="C59" s="8">
        <v>0</v>
      </c>
      <c r="D59" s="8">
        <v>0</v>
      </c>
      <c r="E59" s="8">
        <v>4</v>
      </c>
      <c r="F59" s="8">
        <v>0</v>
      </c>
      <c r="G59" s="8">
        <v>1</v>
      </c>
      <c r="H59" s="8">
        <v>0</v>
      </c>
      <c r="I59" s="8">
        <f t="shared" si="1"/>
        <v>7</v>
      </c>
      <c r="J59" s="8"/>
      <c r="K59" s="8"/>
    </row>
    <row r="60" spans="1:11" ht="12.75">
      <c r="A60" s="7" t="s">
        <v>128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t="shared" si="1"/>
        <v>6</v>
      </c>
      <c r="J60" s="8"/>
      <c r="K60" s="8"/>
    </row>
    <row r="61" spans="1:11" ht="12.75">
      <c r="A61" s="7" t="s">
        <v>135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 t="shared" si="1"/>
        <v>6</v>
      </c>
      <c r="J61" s="8"/>
      <c r="K61" s="8"/>
    </row>
    <row r="62" spans="1:11" ht="12.75">
      <c r="A62" s="5" t="s">
        <v>8</v>
      </c>
      <c r="B62" s="6">
        <f aca="true" t="shared" si="2" ref="B62:H62">SUM(B58:B61)</f>
        <v>1</v>
      </c>
      <c r="C62" s="6">
        <f t="shared" si="2"/>
        <v>3</v>
      </c>
      <c r="D62" s="6">
        <f t="shared" si="2"/>
        <v>0</v>
      </c>
      <c r="E62" s="6">
        <f t="shared" si="2"/>
        <v>4</v>
      </c>
      <c r="F62" s="6">
        <f t="shared" si="2"/>
        <v>0</v>
      </c>
      <c r="G62" s="6">
        <f t="shared" si="2"/>
        <v>1</v>
      </c>
      <c r="H62" s="6">
        <f t="shared" si="2"/>
        <v>0</v>
      </c>
      <c r="I62" s="6">
        <f t="shared" si="1"/>
        <v>31</v>
      </c>
      <c r="J62" s="6"/>
      <c r="K62" s="14"/>
    </row>
    <row r="63" spans="1:11" ht="12.75">
      <c r="A63" s="5" t="s">
        <v>143</v>
      </c>
      <c r="B63" s="6">
        <f>F42</f>
        <v>2</v>
      </c>
      <c r="C63" s="6">
        <f>H48</f>
        <v>2</v>
      </c>
      <c r="D63" s="6">
        <f>SUM(F74)+(F79)+(F83)</f>
        <v>0</v>
      </c>
      <c r="E63" s="6">
        <f>B68</f>
        <v>3</v>
      </c>
      <c r="F63" s="6">
        <v>0</v>
      </c>
      <c r="G63" s="6">
        <f>E68</f>
        <v>1</v>
      </c>
      <c r="H63" s="6">
        <v>0</v>
      </c>
      <c r="I63" s="6">
        <f t="shared" si="1"/>
        <v>30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60</v>
      </c>
      <c r="B65" s="6" t="s">
        <v>61</v>
      </c>
      <c r="C65" s="6" t="s">
        <v>62</v>
      </c>
      <c r="D65" s="6" t="s">
        <v>48</v>
      </c>
      <c r="E65" s="6" t="s">
        <v>93</v>
      </c>
      <c r="F65" s="6" t="s">
        <v>63</v>
      </c>
      <c r="G65" s="6" t="s">
        <v>48</v>
      </c>
      <c r="H65" s="6" t="s">
        <v>43</v>
      </c>
      <c r="I65" s="6" t="s">
        <v>59</v>
      </c>
      <c r="J65" s="19" t="s">
        <v>76</v>
      </c>
      <c r="K65" s="14"/>
    </row>
    <row r="66" spans="1:11" ht="12.75">
      <c r="A66" s="7" t="s">
        <v>163</v>
      </c>
      <c r="B66" s="8">
        <v>4</v>
      </c>
      <c r="C66" s="8">
        <v>4</v>
      </c>
      <c r="D66" s="10">
        <f>SUM(B66/C66)</f>
        <v>1</v>
      </c>
      <c r="E66" s="20">
        <v>1</v>
      </c>
      <c r="F66" s="20">
        <v>1</v>
      </c>
      <c r="G66" s="17">
        <v>1</v>
      </c>
      <c r="H66" s="1">
        <v>35</v>
      </c>
      <c r="I66" s="8">
        <f>SUM(B66)+(E66*3)</f>
        <v>7</v>
      </c>
      <c r="J66" s="60" t="s">
        <v>235</v>
      </c>
      <c r="K66" s="8"/>
    </row>
    <row r="67" spans="1:11" ht="12.75">
      <c r="A67" s="5" t="s">
        <v>8</v>
      </c>
      <c r="B67" s="6">
        <f>SUM(B66:B66)</f>
        <v>4</v>
      </c>
      <c r="C67" s="6">
        <f>SUM(C66:C66)</f>
        <v>4</v>
      </c>
      <c r="D67" s="17">
        <f>SUM(B67/C67)</f>
        <v>1</v>
      </c>
      <c r="E67" s="6">
        <f>SUM(E66:E66)</f>
        <v>1</v>
      </c>
      <c r="F67" s="6">
        <f>SUM(F66:F66)</f>
        <v>1</v>
      </c>
      <c r="G67" s="17">
        <v>1</v>
      </c>
      <c r="H67" s="6">
        <v>35</v>
      </c>
      <c r="I67" s="6">
        <f>SUM(B67)+(E67*3)</f>
        <v>7</v>
      </c>
      <c r="J67" s="19" t="s">
        <v>235</v>
      </c>
      <c r="K67" s="6"/>
    </row>
    <row r="68" spans="1:11" ht="12.75">
      <c r="A68" s="5" t="s">
        <v>143</v>
      </c>
      <c r="B68" s="6">
        <v>3</v>
      </c>
      <c r="C68" s="6">
        <v>4</v>
      </c>
      <c r="D68" s="17">
        <f>SUM(B68/C68)</f>
        <v>0.75</v>
      </c>
      <c r="E68" s="24">
        <v>1</v>
      </c>
      <c r="F68" s="24">
        <v>1</v>
      </c>
      <c r="G68" s="17">
        <v>1</v>
      </c>
      <c r="H68" s="6">
        <v>34</v>
      </c>
      <c r="I68" s="6">
        <f>SUM(B68)+(E68*3)</f>
        <v>6</v>
      </c>
      <c r="J68" s="19" t="s">
        <v>236</v>
      </c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77</v>
      </c>
      <c r="B70" s="6" t="s">
        <v>78</v>
      </c>
      <c r="C70" s="6" t="s">
        <v>42</v>
      </c>
      <c r="D70" s="6" t="s">
        <v>9</v>
      </c>
      <c r="E70" s="6" t="s">
        <v>43</v>
      </c>
      <c r="F70" s="6" t="s">
        <v>44</v>
      </c>
      <c r="G70" s="6"/>
      <c r="H70" s="6"/>
      <c r="I70" s="6"/>
      <c r="J70" s="6"/>
      <c r="K70" s="6"/>
    </row>
    <row r="71" spans="1:11" ht="12.75">
      <c r="A71" s="7" t="s">
        <v>133</v>
      </c>
      <c r="B71" s="8">
        <v>3</v>
      </c>
      <c r="C71" s="8">
        <v>62</v>
      </c>
      <c r="D71" s="9">
        <f>SUM(C71)/(B71)</f>
        <v>20.666666666666668</v>
      </c>
      <c r="E71" s="1">
        <v>39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171</v>
      </c>
      <c r="B72" s="8">
        <v>1</v>
      </c>
      <c r="C72" s="8">
        <v>11</v>
      </c>
      <c r="D72" s="9">
        <f>SUM(C72)/(B72)</f>
        <v>11</v>
      </c>
      <c r="E72" s="1">
        <v>11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SUM(B71:B72)</f>
        <v>4</v>
      </c>
      <c r="C73" s="6">
        <f>SUM(C71:C72)</f>
        <v>73</v>
      </c>
      <c r="D73" s="15">
        <f>SUM(C73)/(B73)</f>
        <v>18.25</v>
      </c>
      <c r="E73" s="6">
        <v>39</v>
      </c>
      <c r="F73" s="6">
        <f>SUM(F71:F72)</f>
        <v>0</v>
      </c>
      <c r="G73" s="6"/>
      <c r="H73" s="6"/>
      <c r="I73" s="6"/>
      <c r="J73" s="6"/>
      <c r="K73" s="14"/>
    </row>
    <row r="74" spans="1:11" ht="12.75">
      <c r="A74" s="5" t="s">
        <v>143</v>
      </c>
      <c r="B74" s="6">
        <v>3</v>
      </c>
      <c r="C74" s="6">
        <v>58</v>
      </c>
      <c r="D74" s="15">
        <f>SUM(C74)/(B74)</f>
        <v>19.333333333333332</v>
      </c>
      <c r="E74" s="6">
        <v>25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66</v>
      </c>
      <c r="B76" s="6" t="s">
        <v>79</v>
      </c>
      <c r="C76" s="6" t="s">
        <v>42</v>
      </c>
      <c r="D76" s="6" t="s">
        <v>9</v>
      </c>
      <c r="E76" s="6" t="s">
        <v>43</v>
      </c>
      <c r="F76" s="6" t="s">
        <v>44</v>
      </c>
      <c r="G76" s="12"/>
      <c r="H76" s="12"/>
      <c r="I76" s="12"/>
      <c r="J76" s="12"/>
      <c r="K76" s="14"/>
    </row>
    <row r="77" spans="1:11" ht="12.75">
      <c r="A77" s="7" t="s">
        <v>129</v>
      </c>
      <c r="B77" s="8">
        <v>2</v>
      </c>
      <c r="C77" s="8">
        <v>12</v>
      </c>
      <c r="D77" s="9">
        <f>SUM(C77)/(B77)</f>
        <v>6</v>
      </c>
      <c r="E77" s="1">
        <v>10</v>
      </c>
      <c r="F77" s="8">
        <v>0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f>SUM(B77:B77)</f>
        <v>2</v>
      </c>
      <c r="C78" s="6">
        <f>SUM(C77:C77)</f>
        <v>12</v>
      </c>
      <c r="D78" s="15">
        <f>SUM(C78)/(B78)</f>
        <v>6</v>
      </c>
      <c r="E78" s="6">
        <v>10</v>
      </c>
      <c r="F78" s="6">
        <f>SUM(F77:F77)</f>
        <v>0</v>
      </c>
      <c r="G78" s="5"/>
      <c r="H78" s="5"/>
      <c r="I78" s="5"/>
      <c r="J78" s="5"/>
      <c r="K78" s="6"/>
    </row>
    <row r="79" spans="1:11" ht="12.75">
      <c r="A79" s="5" t="s">
        <v>143</v>
      </c>
      <c r="B79" s="6">
        <v>1</v>
      </c>
      <c r="C79" s="6">
        <v>0</v>
      </c>
      <c r="D79" s="15">
        <f>SUM(C79)/(B79)</f>
        <v>0</v>
      </c>
      <c r="E79" s="6">
        <v>0</v>
      </c>
      <c r="F79" s="6">
        <v>0</v>
      </c>
      <c r="G79" s="5"/>
      <c r="H79" s="5"/>
      <c r="I79" s="5"/>
      <c r="J79" s="5"/>
      <c r="K79" s="6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67</v>
      </c>
      <c r="B81" s="6" t="s">
        <v>80</v>
      </c>
      <c r="C81" s="6" t="s">
        <v>42</v>
      </c>
      <c r="D81" s="6" t="s">
        <v>9</v>
      </c>
      <c r="E81" s="6" t="s">
        <v>43</v>
      </c>
      <c r="F81" s="6" t="s">
        <v>44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v>0</v>
      </c>
      <c r="C82" s="6"/>
      <c r="D82" s="15"/>
      <c r="E82" s="6"/>
      <c r="F82" s="6"/>
      <c r="G82" s="12"/>
      <c r="H82" s="12"/>
      <c r="I82" s="12"/>
      <c r="J82" s="12"/>
      <c r="K82" s="14"/>
    </row>
    <row r="83" spans="1:11" ht="12.75">
      <c r="A83" s="5" t="s">
        <v>143</v>
      </c>
      <c r="B83" s="6">
        <v>1</v>
      </c>
      <c r="C83" s="6">
        <v>0</v>
      </c>
      <c r="D83" s="15">
        <f>SUM(C83)/(B83)</f>
        <v>0</v>
      </c>
      <c r="E83" s="6">
        <v>0</v>
      </c>
      <c r="F83" s="6">
        <v>0</v>
      </c>
      <c r="G83" s="7"/>
      <c r="H83" s="7"/>
      <c r="I83" s="7"/>
      <c r="J83" s="7"/>
      <c r="K83" s="8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68</v>
      </c>
      <c r="B85" s="6" t="s">
        <v>81</v>
      </c>
      <c r="C85" s="6" t="s">
        <v>42</v>
      </c>
      <c r="D85" s="6" t="s">
        <v>9</v>
      </c>
      <c r="E85" s="6" t="s">
        <v>43</v>
      </c>
      <c r="F85" s="6"/>
      <c r="G85" s="12"/>
      <c r="H85" s="12"/>
      <c r="I85" s="12"/>
      <c r="J85" s="12"/>
      <c r="K85" s="14"/>
    </row>
    <row r="86" spans="1:11" ht="12.75">
      <c r="A86" s="12" t="s">
        <v>137</v>
      </c>
      <c r="B86" s="8">
        <v>3</v>
      </c>
      <c r="C86" s="8">
        <v>126</v>
      </c>
      <c r="D86" s="9">
        <f>SUM(C86)/(B86)</f>
        <v>42</v>
      </c>
      <c r="E86" s="1">
        <v>55</v>
      </c>
      <c r="F86" s="8"/>
      <c r="G86" s="7"/>
      <c r="H86" s="7"/>
      <c r="I86" s="7"/>
      <c r="J86" s="7"/>
      <c r="K86" s="8"/>
    </row>
    <row r="87" spans="1:11" ht="12.75">
      <c r="A87" s="5" t="s">
        <v>8</v>
      </c>
      <c r="B87" s="6">
        <f>SUM(B86:B86)</f>
        <v>3</v>
      </c>
      <c r="C87" s="6">
        <f>SUM(C86:C86)</f>
        <v>126</v>
      </c>
      <c r="D87" s="15">
        <f>SUM(C87)/(B87)</f>
        <v>42</v>
      </c>
      <c r="E87" s="6">
        <v>55</v>
      </c>
      <c r="F87" s="6"/>
      <c r="G87" s="5"/>
      <c r="H87" s="5"/>
      <c r="I87" s="5"/>
      <c r="J87" s="5"/>
      <c r="K87" s="6"/>
    </row>
    <row r="88" spans="1:11" ht="12.75">
      <c r="A88" s="5" t="s">
        <v>143</v>
      </c>
      <c r="B88" s="6">
        <f>C26</f>
        <v>2</v>
      </c>
      <c r="C88" s="6">
        <f>C27</f>
        <v>88</v>
      </c>
      <c r="D88" s="15">
        <f>SUM(C88)/(B88)</f>
        <v>44</v>
      </c>
      <c r="E88" s="6">
        <v>44</v>
      </c>
      <c r="F88" s="6"/>
      <c r="G88" s="5"/>
      <c r="H88" s="5"/>
      <c r="I88" s="5"/>
      <c r="J88" s="5"/>
      <c r="K88" s="6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5" t="s">
        <v>84</v>
      </c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s="7" customFormat="1" ht="12.75">
      <c r="A91" s="7" t="s">
        <v>220</v>
      </c>
      <c r="K91" s="8"/>
    </row>
    <row r="92" spans="1:11" s="7" customFormat="1" ht="12.75">
      <c r="A92" s="7" t="s">
        <v>221</v>
      </c>
      <c r="K92" s="8"/>
    </row>
    <row r="93" spans="1:11" s="7" customFormat="1" ht="12.75">
      <c r="A93" s="7" t="s">
        <v>222</v>
      </c>
      <c r="K93" s="8"/>
    </row>
    <row r="94" spans="1:11" s="7" customFormat="1" ht="12.75">
      <c r="A94" s="7" t="s">
        <v>223</v>
      </c>
      <c r="K94" s="8"/>
    </row>
    <row r="95" spans="1:11" s="7" customFormat="1" ht="12.75">
      <c r="A95" s="7" t="s">
        <v>224</v>
      </c>
      <c r="K95" s="8"/>
    </row>
    <row r="96" spans="1:11" s="7" customFormat="1" ht="12.75">
      <c r="A96" s="7" t="s">
        <v>225</v>
      </c>
      <c r="K96" s="8"/>
    </row>
    <row r="97" spans="1:11" s="7" customFormat="1" ht="12.75">
      <c r="A97" s="7" t="s">
        <v>226</v>
      </c>
      <c r="K97" s="8"/>
    </row>
    <row r="98" spans="1:11" s="7" customFormat="1" ht="12.75">
      <c r="A98" s="7" t="s">
        <v>227</v>
      </c>
      <c r="K98" s="8"/>
    </row>
    <row r="99" spans="1:11" s="7" customFormat="1" ht="12.75">
      <c r="A99" s="7" t="s">
        <v>228</v>
      </c>
      <c r="K99" s="8"/>
    </row>
    <row r="100" spans="1:11" s="7" customFormat="1" ht="12.75">
      <c r="A100" s="7" t="s">
        <v>229</v>
      </c>
      <c r="K100" s="8"/>
    </row>
    <row r="101" s="7" customFormat="1" ht="12.75">
      <c r="K101" s="8"/>
    </row>
    <row r="102" spans="1:11" ht="12.75">
      <c r="A102" s="29" t="s">
        <v>69</v>
      </c>
      <c r="B102" s="30" t="s">
        <v>70</v>
      </c>
      <c r="C102" s="30" t="s">
        <v>99</v>
      </c>
      <c r="D102" s="30" t="s">
        <v>71</v>
      </c>
      <c r="E102" s="30" t="s">
        <v>73</v>
      </c>
      <c r="F102" s="30" t="s">
        <v>72</v>
      </c>
      <c r="G102" s="30" t="s">
        <v>107</v>
      </c>
      <c r="H102" s="30" t="s">
        <v>74</v>
      </c>
      <c r="I102" s="30" t="s">
        <v>75</v>
      </c>
      <c r="J102" s="30" t="s">
        <v>89</v>
      </c>
      <c r="K102" s="51"/>
    </row>
    <row r="103" spans="1:11" ht="12.75">
      <c r="A103" s="61" t="s">
        <v>164</v>
      </c>
      <c r="B103" s="62">
        <v>6</v>
      </c>
      <c r="C103" s="62">
        <v>7</v>
      </c>
      <c r="D103" s="62">
        <f aca="true" t="shared" si="3" ref="D103:D120">SUM(B103:C103)</f>
        <v>13</v>
      </c>
      <c r="E103" s="62"/>
      <c r="F103" s="62"/>
      <c r="G103" s="62"/>
      <c r="H103" s="62"/>
      <c r="I103" s="62"/>
      <c r="J103" s="62"/>
      <c r="K103" s="1"/>
    </row>
    <row r="104" spans="1:11" ht="12.75">
      <c r="A104" s="61" t="s">
        <v>160</v>
      </c>
      <c r="B104" s="62">
        <v>4</v>
      </c>
      <c r="C104" s="62">
        <v>9</v>
      </c>
      <c r="D104" s="62">
        <f t="shared" si="3"/>
        <v>13</v>
      </c>
      <c r="E104" s="62"/>
      <c r="F104" s="62"/>
      <c r="G104" s="62"/>
      <c r="H104" s="62">
        <v>1</v>
      </c>
      <c r="I104" s="62"/>
      <c r="J104" s="62"/>
      <c r="K104" s="1"/>
    </row>
    <row r="105" spans="1:11" ht="12.75">
      <c r="A105" s="61" t="s">
        <v>161</v>
      </c>
      <c r="B105" s="62">
        <v>5</v>
      </c>
      <c r="C105" s="62">
        <v>6</v>
      </c>
      <c r="D105" s="62">
        <f t="shared" si="3"/>
        <v>11</v>
      </c>
      <c r="E105" s="62"/>
      <c r="F105" s="62"/>
      <c r="G105" s="62"/>
      <c r="H105" s="62"/>
      <c r="I105" s="62"/>
      <c r="J105" s="62"/>
      <c r="K105" s="1"/>
    </row>
    <row r="106" spans="1:11" ht="12.75">
      <c r="A106" s="61" t="s">
        <v>168</v>
      </c>
      <c r="B106" s="62">
        <v>4</v>
      </c>
      <c r="C106" s="62">
        <v>7</v>
      </c>
      <c r="D106" s="62">
        <f t="shared" si="3"/>
        <v>11</v>
      </c>
      <c r="E106" s="62"/>
      <c r="F106" s="62"/>
      <c r="G106" s="62"/>
      <c r="H106" s="62"/>
      <c r="I106" s="62"/>
      <c r="J106" s="62"/>
      <c r="K106" s="1"/>
    </row>
    <row r="107" spans="1:11" ht="12.75">
      <c r="A107" s="61" t="s">
        <v>179</v>
      </c>
      <c r="B107" s="62">
        <v>5</v>
      </c>
      <c r="C107" s="62">
        <v>5</v>
      </c>
      <c r="D107" s="62">
        <f t="shared" si="3"/>
        <v>10</v>
      </c>
      <c r="E107" s="62">
        <v>1</v>
      </c>
      <c r="F107" s="62"/>
      <c r="G107" s="62"/>
      <c r="H107" s="62"/>
      <c r="I107" s="62"/>
      <c r="J107" s="62">
        <v>1</v>
      </c>
      <c r="K107" s="1"/>
    </row>
    <row r="108" spans="1:11" ht="12.75">
      <c r="A108" s="61" t="s">
        <v>128</v>
      </c>
      <c r="B108" s="62">
        <v>4</v>
      </c>
      <c r="C108" s="62">
        <v>2</v>
      </c>
      <c r="D108" s="62">
        <f t="shared" si="3"/>
        <v>6</v>
      </c>
      <c r="E108" s="62"/>
      <c r="F108" s="62"/>
      <c r="G108" s="62"/>
      <c r="H108" s="62"/>
      <c r="I108" s="62"/>
      <c r="J108" s="62"/>
      <c r="K108" s="1"/>
    </row>
    <row r="109" spans="1:11" ht="12.75">
      <c r="A109" s="61" t="s">
        <v>169</v>
      </c>
      <c r="B109" s="62">
        <v>2</v>
      </c>
      <c r="C109" s="62">
        <v>3</v>
      </c>
      <c r="D109" s="62">
        <f t="shared" si="3"/>
        <v>5</v>
      </c>
      <c r="E109" s="62"/>
      <c r="F109" s="62"/>
      <c r="G109" s="62"/>
      <c r="H109" s="62"/>
      <c r="I109" s="62"/>
      <c r="J109" s="62"/>
      <c r="K109" s="1"/>
    </row>
    <row r="110" spans="1:11" ht="12.75">
      <c r="A110" s="61" t="s">
        <v>170</v>
      </c>
      <c r="B110" s="62">
        <v>2</v>
      </c>
      <c r="C110" s="62">
        <v>3</v>
      </c>
      <c r="D110" s="62">
        <f t="shared" si="3"/>
        <v>5</v>
      </c>
      <c r="E110" s="62"/>
      <c r="F110" s="62">
        <v>1</v>
      </c>
      <c r="G110" s="62"/>
      <c r="H110" s="62"/>
      <c r="I110" s="62"/>
      <c r="J110" s="62"/>
      <c r="K110" s="1"/>
    </row>
    <row r="111" spans="1:11" ht="12.75">
      <c r="A111" s="61" t="s">
        <v>130</v>
      </c>
      <c r="B111" s="62">
        <v>1</v>
      </c>
      <c r="C111" s="62">
        <v>4</v>
      </c>
      <c r="D111" s="62">
        <f t="shared" si="3"/>
        <v>5</v>
      </c>
      <c r="E111" s="62"/>
      <c r="F111" s="62"/>
      <c r="G111" s="62"/>
      <c r="H111" s="62"/>
      <c r="I111" s="62"/>
      <c r="J111" s="62"/>
      <c r="K111" s="1"/>
    </row>
    <row r="112" spans="1:11" ht="12.75">
      <c r="A112" s="61" t="s">
        <v>133</v>
      </c>
      <c r="B112" s="62">
        <v>3</v>
      </c>
      <c r="C112" s="62"/>
      <c r="D112" s="62">
        <f t="shared" si="3"/>
        <v>3</v>
      </c>
      <c r="E112" s="62"/>
      <c r="F112" s="62"/>
      <c r="G112" s="62">
        <v>2</v>
      </c>
      <c r="H112" s="62"/>
      <c r="I112" s="62"/>
      <c r="J112" s="62"/>
      <c r="K112" s="1"/>
    </row>
    <row r="113" spans="1:11" ht="12.75">
      <c r="A113" s="61" t="s">
        <v>136</v>
      </c>
      <c r="B113" s="62">
        <v>2</v>
      </c>
      <c r="C113" s="62">
        <v>1</v>
      </c>
      <c r="D113" s="62">
        <f t="shared" si="3"/>
        <v>3</v>
      </c>
      <c r="E113" s="62"/>
      <c r="F113" s="62"/>
      <c r="G113" s="62"/>
      <c r="H113" s="62"/>
      <c r="I113" s="62"/>
      <c r="J113" s="62"/>
      <c r="K113" s="1"/>
    </row>
    <row r="114" spans="1:11" ht="12.75">
      <c r="A114" s="61" t="s">
        <v>137</v>
      </c>
      <c r="B114" s="62">
        <v>1</v>
      </c>
      <c r="C114" s="62">
        <v>2</v>
      </c>
      <c r="D114" s="62">
        <f t="shared" si="3"/>
        <v>3</v>
      </c>
      <c r="E114" s="62"/>
      <c r="F114" s="62"/>
      <c r="G114" s="62"/>
      <c r="H114" s="62"/>
      <c r="I114" s="62"/>
      <c r="J114" s="62"/>
      <c r="K114" s="1"/>
    </row>
    <row r="115" spans="1:11" ht="12.75">
      <c r="A115" s="61" t="s">
        <v>135</v>
      </c>
      <c r="B115" s="62">
        <v>2</v>
      </c>
      <c r="C115" s="62"/>
      <c r="D115" s="62">
        <f t="shared" si="3"/>
        <v>2</v>
      </c>
      <c r="E115" s="62">
        <v>1</v>
      </c>
      <c r="F115" s="62"/>
      <c r="G115" s="62"/>
      <c r="H115" s="62"/>
      <c r="I115" s="62"/>
      <c r="J115" s="62"/>
      <c r="K115" s="1"/>
    </row>
    <row r="116" spans="1:11" ht="12.75">
      <c r="A116" s="61" t="s">
        <v>163</v>
      </c>
      <c r="B116" s="62">
        <v>2</v>
      </c>
      <c r="C116" s="62"/>
      <c r="D116" s="62">
        <f t="shared" si="3"/>
        <v>2</v>
      </c>
      <c r="E116" s="62"/>
      <c r="F116" s="62"/>
      <c r="G116" s="62"/>
      <c r="H116" s="62"/>
      <c r="I116" s="62"/>
      <c r="J116" s="62"/>
      <c r="K116" s="1"/>
    </row>
    <row r="117" spans="1:11" ht="12.75">
      <c r="A117" s="61" t="s">
        <v>178</v>
      </c>
      <c r="B117" s="62"/>
      <c r="C117" s="62">
        <v>2</v>
      </c>
      <c r="D117" s="62">
        <f t="shared" si="3"/>
        <v>2</v>
      </c>
      <c r="E117" s="62"/>
      <c r="F117" s="62"/>
      <c r="G117" s="62"/>
      <c r="H117" s="62"/>
      <c r="I117" s="62"/>
      <c r="J117" s="62"/>
      <c r="K117" s="1"/>
    </row>
    <row r="118" spans="1:11" ht="12.75">
      <c r="A118" s="61" t="s">
        <v>162</v>
      </c>
      <c r="B118" s="62">
        <v>1</v>
      </c>
      <c r="C118" s="62"/>
      <c r="D118" s="62">
        <f t="shared" si="3"/>
        <v>1</v>
      </c>
      <c r="E118" s="62">
        <v>1</v>
      </c>
      <c r="F118" s="62"/>
      <c r="G118" s="62"/>
      <c r="H118" s="62"/>
      <c r="I118" s="62"/>
      <c r="J118" s="62"/>
      <c r="K118" s="1"/>
    </row>
    <row r="119" spans="1:11" ht="12.75">
      <c r="A119" s="61" t="s">
        <v>171</v>
      </c>
      <c r="B119" s="62"/>
      <c r="C119" s="62">
        <v>1</v>
      </c>
      <c r="D119" s="62">
        <f t="shared" si="3"/>
        <v>1</v>
      </c>
      <c r="E119" s="62"/>
      <c r="F119" s="62"/>
      <c r="G119" s="62"/>
      <c r="H119" s="62"/>
      <c r="I119" s="62"/>
      <c r="J119" s="62"/>
      <c r="K119" s="1"/>
    </row>
    <row r="120" spans="1:11" ht="12.75">
      <c r="A120" s="61" t="s">
        <v>237</v>
      </c>
      <c r="B120" s="62"/>
      <c r="C120" s="62">
        <v>1</v>
      </c>
      <c r="D120" s="62">
        <f t="shared" si="3"/>
        <v>1</v>
      </c>
      <c r="E120" s="62"/>
      <c r="F120" s="62"/>
      <c r="G120" s="62"/>
      <c r="H120" s="62"/>
      <c r="I120" s="62"/>
      <c r="J120" s="62"/>
      <c r="K120" s="1"/>
    </row>
    <row r="121" spans="1:11" ht="12.75">
      <c r="A121" s="29" t="s">
        <v>8</v>
      </c>
      <c r="B121" s="30">
        <f aca="true" t="shared" si="4" ref="B121:J121">SUM(B103:B120)</f>
        <v>44</v>
      </c>
      <c r="C121" s="30">
        <f t="shared" si="4"/>
        <v>53</v>
      </c>
      <c r="D121" s="30">
        <f t="shared" si="4"/>
        <v>97</v>
      </c>
      <c r="E121" s="30">
        <f t="shared" si="4"/>
        <v>3</v>
      </c>
      <c r="F121" s="30">
        <f t="shared" si="4"/>
        <v>1</v>
      </c>
      <c r="G121" s="30">
        <f t="shared" si="4"/>
        <v>2</v>
      </c>
      <c r="H121" s="30">
        <f t="shared" si="4"/>
        <v>1</v>
      </c>
      <c r="I121" s="30">
        <f t="shared" si="4"/>
        <v>0</v>
      </c>
      <c r="J121" s="30">
        <f t="shared" si="4"/>
        <v>1</v>
      </c>
      <c r="K121" s="51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0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16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145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7</v>
      </c>
      <c r="D4" s="1">
        <v>0</v>
      </c>
      <c r="E4" s="1">
        <v>0</v>
      </c>
      <c r="F4" s="1"/>
      <c r="G4" s="1"/>
      <c r="H4" s="1">
        <f>SUM(B4:G4)</f>
        <v>14</v>
      </c>
      <c r="I4" s="25"/>
      <c r="J4" s="1"/>
    </row>
    <row r="5" spans="1:10" ht="12.75">
      <c r="A5" t="s">
        <v>87</v>
      </c>
      <c r="B5" s="1">
        <v>14</v>
      </c>
      <c r="C5" s="1">
        <v>12</v>
      </c>
      <c r="D5" s="1">
        <v>14</v>
      </c>
      <c r="E5" s="1">
        <v>6</v>
      </c>
      <c r="F5" s="1"/>
      <c r="G5" s="1"/>
      <c r="H5" s="1">
        <f>SUM(B5:G5)</f>
        <v>46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88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7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5</v>
      </c>
      <c r="C9" s="8">
        <v>11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2</v>
      </c>
      <c r="C10" s="8">
        <v>7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0</v>
      </c>
      <c r="C11" s="8">
        <v>2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10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3</v>
      </c>
      <c r="C13" s="8">
        <v>6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0.3</v>
      </c>
      <c r="C14" s="10">
        <f>SUM(C13/C12)</f>
        <v>0.6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2</v>
      </c>
      <c r="C15" s="8">
        <v>6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0</v>
      </c>
      <c r="C16" s="8">
        <v>4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</v>
      </c>
      <c r="C17" s="10">
        <f>SUM(C16)/(C15)</f>
        <v>0.6666666666666666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42</v>
      </c>
      <c r="C18" s="8">
        <f>SUM(C19)+(C24)</f>
        <v>61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24</v>
      </c>
      <c r="C19" s="8">
        <v>44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99</v>
      </c>
      <c r="C20" s="8">
        <v>208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89</v>
      </c>
      <c r="C21" s="8">
        <v>334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188</v>
      </c>
      <c r="C22" s="8">
        <f>SUM(C20)+(C21)</f>
        <v>542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6</v>
      </c>
      <c r="C23" s="8">
        <v>12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18</v>
      </c>
      <c r="C24" s="8">
        <v>17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2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5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147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29.4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6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61</v>
      </c>
      <c r="C32" s="8">
        <v>65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4" t="s">
        <v>247</v>
      </c>
      <c r="C33" s="54" t="s">
        <v>248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128</v>
      </c>
      <c r="B36" s="8">
        <v>13</v>
      </c>
      <c r="C36" s="8">
        <v>66</v>
      </c>
      <c r="D36" s="9">
        <f aca="true" t="shared" si="0" ref="D36:D41">SUM(C36)/(B36)</f>
        <v>5.076923076923077</v>
      </c>
      <c r="E36" s="1">
        <v>13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129</v>
      </c>
      <c r="B37" s="8">
        <v>6</v>
      </c>
      <c r="C37" s="8">
        <v>26</v>
      </c>
      <c r="D37" s="9">
        <f t="shared" si="0"/>
        <v>4.333333333333333</v>
      </c>
      <c r="E37" s="1">
        <v>11</v>
      </c>
      <c r="F37" s="8">
        <v>0</v>
      </c>
      <c r="G37" s="8"/>
      <c r="H37" s="8"/>
      <c r="I37" s="8"/>
      <c r="J37" s="8"/>
      <c r="K37" s="8"/>
    </row>
    <row r="38" spans="1:11" ht="12.75">
      <c r="A38" t="s">
        <v>127</v>
      </c>
      <c r="B38" s="8">
        <v>4</v>
      </c>
      <c r="C38" s="8">
        <v>7</v>
      </c>
      <c r="D38" s="9">
        <f t="shared" si="0"/>
        <v>1.75</v>
      </c>
      <c r="E38" s="1">
        <v>5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160</v>
      </c>
      <c r="B39" s="8">
        <v>1</v>
      </c>
      <c r="C39" s="8">
        <v>0</v>
      </c>
      <c r="D39" s="9">
        <f t="shared" si="0"/>
        <v>0</v>
      </c>
      <c r="E39" s="1">
        <v>0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24</v>
      </c>
      <c r="C40" s="6">
        <f>SUM(C36:C39)</f>
        <v>99</v>
      </c>
      <c r="D40" s="15">
        <f t="shared" si="0"/>
        <v>4.125</v>
      </c>
      <c r="E40" s="6">
        <v>13</v>
      </c>
      <c r="F40" s="6">
        <f>SUM(F36:F39)</f>
        <v>1</v>
      </c>
      <c r="G40" s="6"/>
      <c r="H40" s="6"/>
      <c r="I40" s="6"/>
      <c r="J40" s="6"/>
      <c r="K40" s="6"/>
    </row>
    <row r="41" spans="1:11" ht="12.75">
      <c r="A41" s="5" t="s">
        <v>87</v>
      </c>
      <c r="B41" s="6">
        <f>C19</f>
        <v>44</v>
      </c>
      <c r="C41" s="6">
        <f>C20</f>
        <v>208</v>
      </c>
      <c r="D41" s="15">
        <f t="shared" si="0"/>
        <v>4.7272727272727275</v>
      </c>
      <c r="E41" s="6">
        <v>32</v>
      </c>
      <c r="F41" s="6">
        <v>2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45</v>
      </c>
      <c r="B43" s="6" t="s">
        <v>46</v>
      </c>
      <c r="C43" s="6" t="s">
        <v>41</v>
      </c>
      <c r="D43" s="6" t="s">
        <v>47</v>
      </c>
      <c r="E43" s="6" t="s">
        <v>48</v>
      </c>
      <c r="F43" s="6" t="s">
        <v>42</v>
      </c>
      <c r="G43" s="6" t="s">
        <v>49</v>
      </c>
      <c r="H43" s="6" t="s">
        <v>44</v>
      </c>
      <c r="I43" s="6" t="s">
        <v>43</v>
      </c>
      <c r="J43" s="6"/>
      <c r="K43" s="6"/>
    </row>
    <row r="44" spans="1:11" ht="12.75">
      <c r="A44" s="7" t="s">
        <v>129</v>
      </c>
      <c r="B44" s="8">
        <v>6</v>
      </c>
      <c r="C44" s="8">
        <v>18</v>
      </c>
      <c r="D44" s="8">
        <v>2</v>
      </c>
      <c r="E44" s="10">
        <f>SUM(B44)/(C44)</f>
        <v>0.3333333333333333</v>
      </c>
      <c r="F44" s="8">
        <v>89</v>
      </c>
      <c r="G44" s="16">
        <f>SUM(F44)/(C44)</f>
        <v>4.944444444444445</v>
      </c>
      <c r="H44" s="8">
        <v>0</v>
      </c>
      <c r="I44" s="1">
        <v>55</v>
      </c>
      <c r="J44" s="8"/>
      <c r="K44" s="8"/>
    </row>
    <row r="45" spans="1:11" ht="12.75">
      <c r="A45" s="5" t="s">
        <v>8</v>
      </c>
      <c r="B45" s="6">
        <f>SUM(B44:B44)</f>
        <v>6</v>
      </c>
      <c r="C45" s="6">
        <f>SUM(C44:C44)</f>
        <v>18</v>
      </c>
      <c r="D45" s="6">
        <f>SUM(D44:D44)</f>
        <v>2</v>
      </c>
      <c r="E45" s="17">
        <f>SUM(B45)/(C45)</f>
        <v>0.3333333333333333</v>
      </c>
      <c r="F45" s="6">
        <f>SUM(F44:F44)</f>
        <v>89</v>
      </c>
      <c r="G45" s="18">
        <f>SUM(F45)/(C45)</f>
        <v>4.944444444444445</v>
      </c>
      <c r="H45" s="6">
        <f>SUM(H44:H44)</f>
        <v>0</v>
      </c>
      <c r="I45" s="6">
        <v>55</v>
      </c>
      <c r="J45" s="6"/>
      <c r="K45" s="6"/>
    </row>
    <row r="46" spans="1:11" ht="12.75">
      <c r="A46" s="5" t="s">
        <v>87</v>
      </c>
      <c r="B46" s="6">
        <f>C23</f>
        <v>12</v>
      </c>
      <c r="C46" s="6">
        <f>C24</f>
        <v>17</v>
      </c>
      <c r="D46" s="6">
        <f>C25</f>
        <v>2</v>
      </c>
      <c r="E46" s="17">
        <f>SUM(B46)/(C46)</f>
        <v>0.7058823529411765</v>
      </c>
      <c r="F46" s="6">
        <f>C21</f>
        <v>334</v>
      </c>
      <c r="G46" s="18">
        <f>SUM(F46)/(C46)</f>
        <v>19.647058823529413</v>
      </c>
      <c r="H46" s="6">
        <v>5</v>
      </c>
      <c r="I46" s="6" t="s">
        <v>249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50</v>
      </c>
      <c r="B48" s="6" t="s">
        <v>51</v>
      </c>
      <c r="C48" s="6" t="s">
        <v>42</v>
      </c>
      <c r="D48" s="6" t="s">
        <v>9</v>
      </c>
      <c r="E48" s="6" t="s">
        <v>43</v>
      </c>
      <c r="F48" s="6" t="s">
        <v>44</v>
      </c>
      <c r="G48" s="6"/>
      <c r="H48" s="6"/>
      <c r="I48" s="6"/>
      <c r="J48" s="6"/>
      <c r="K48" s="6"/>
    </row>
    <row r="49" spans="1:11" ht="12.75">
      <c r="A49" s="7" t="s">
        <v>136</v>
      </c>
      <c r="B49" s="8">
        <v>3</v>
      </c>
      <c r="C49" s="8">
        <v>21</v>
      </c>
      <c r="D49" s="9">
        <f>SUM(C49)/(B49)</f>
        <v>7</v>
      </c>
      <c r="E49" s="1">
        <v>11</v>
      </c>
      <c r="F49" s="8">
        <v>0</v>
      </c>
      <c r="G49" s="8"/>
      <c r="H49" s="8"/>
      <c r="I49" s="8"/>
      <c r="J49" s="8"/>
      <c r="K49" s="8"/>
    </row>
    <row r="50" spans="1:11" ht="12.75">
      <c r="A50" s="7" t="s">
        <v>135</v>
      </c>
      <c r="B50" s="8">
        <v>2</v>
      </c>
      <c r="C50" s="8">
        <v>59</v>
      </c>
      <c r="D50" s="9">
        <f>SUM(C50)/(B50)</f>
        <v>29.5</v>
      </c>
      <c r="E50" s="1">
        <v>55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133</v>
      </c>
      <c r="B51" s="8">
        <v>1</v>
      </c>
      <c r="C51" s="8">
        <v>9</v>
      </c>
      <c r="D51" s="9">
        <f>SUM(C51)/(B51)</f>
        <v>9</v>
      </c>
      <c r="E51" s="1">
        <v>9</v>
      </c>
      <c r="F51" s="8">
        <v>0</v>
      </c>
      <c r="G51" s="8"/>
      <c r="H51" s="8"/>
      <c r="I51" s="8"/>
      <c r="J51" s="8"/>
      <c r="K51" s="8"/>
    </row>
    <row r="52" spans="1:11" ht="12.75">
      <c r="A52" s="5" t="s">
        <v>8</v>
      </c>
      <c r="B52" s="6">
        <f>SUM(B49:B51)</f>
        <v>6</v>
      </c>
      <c r="C52" s="6">
        <f>SUM(C49:C51)</f>
        <v>89</v>
      </c>
      <c r="D52" s="15">
        <f>SUM(C52)/(B52)</f>
        <v>14.833333333333334</v>
      </c>
      <c r="E52" s="6">
        <v>55</v>
      </c>
      <c r="F52" s="6">
        <f>SUM(F49:F51)</f>
        <v>0</v>
      </c>
      <c r="G52" s="6"/>
      <c r="H52" s="6"/>
      <c r="I52" s="6"/>
      <c r="J52" s="6"/>
      <c r="K52" s="14"/>
    </row>
    <row r="53" spans="1:11" ht="12.75">
      <c r="A53" s="5" t="s">
        <v>87</v>
      </c>
      <c r="B53" s="6">
        <f>C23</f>
        <v>12</v>
      </c>
      <c r="C53" s="6">
        <f>C21</f>
        <v>334</v>
      </c>
      <c r="D53" s="15">
        <f>SUM(C53)/(B53)</f>
        <v>27.833333333333332</v>
      </c>
      <c r="E53" s="6" t="s">
        <v>249</v>
      </c>
      <c r="F53" s="6">
        <v>5</v>
      </c>
      <c r="G53" s="6"/>
      <c r="H53" s="6"/>
      <c r="I53" s="6"/>
      <c r="J53" s="6"/>
      <c r="K53" s="14"/>
    </row>
    <row r="54" spans="1:11" ht="12.75">
      <c r="A54" s="5"/>
      <c r="B54" s="6"/>
      <c r="C54" s="6"/>
      <c r="D54" s="15"/>
      <c r="E54" s="6"/>
      <c r="F54" s="6"/>
      <c r="G54" s="6"/>
      <c r="H54" s="6"/>
      <c r="I54" s="6"/>
      <c r="J54" s="6"/>
      <c r="K54" s="14"/>
    </row>
    <row r="55" spans="1:11" ht="12.75">
      <c r="A55" s="5"/>
      <c r="B55" s="6" t="s">
        <v>44</v>
      </c>
      <c r="C55" s="6" t="s">
        <v>44</v>
      </c>
      <c r="D55" s="6" t="s">
        <v>44</v>
      </c>
      <c r="E55" s="6"/>
      <c r="F55" s="6"/>
      <c r="G55" s="6"/>
      <c r="H55" s="6"/>
      <c r="I55" s="6"/>
      <c r="J55" s="6"/>
      <c r="K55" s="14"/>
    </row>
    <row r="56" spans="1:11" ht="12.75">
      <c r="A56" s="5" t="s">
        <v>52</v>
      </c>
      <c r="B56" s="6" t="s">
        <v>53</v>
      </c>
      <c r="C56" s="6" t="s">
        <v>51</v>
      </c>
      <c r="D56" s="6" t="s">
        <v>105</v>
      </c>
      <c r="E56" s="6" t="s">
        <v>55</v>
      </c>
      <c r="F56" s="6" t="s">
        <v>56</v>
      </c>
      <c r="G56" s="6" t="s">
        <v>57</v>
      </c>
      <c r="H56" s="6" t="s">
        <v>58</v>
      </c>
      <c r="I56" s="6" t="s">
        <v>59</v>
      </c>
      <c r="J56" s="6"/>
      <c r="K56" s="14"/>
    </row>
    <row r="57" spans="1:11" ht="12.75">
      <c r="A57" s="7" t="s">
        <v>128</v>
      </c>
      <c r="B57" s="8">
        <v>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f>SUM(B57*6)+(C57*6)+(D57*6)+(E57)+(F57*2)+(G57*3)+(H57*2)</f>
        <v>6</v>
      </c>
      <c r="J57" s="8"/>
      <c r="K57" s="8"/>
    </row>
    <row r="58" spans="1:11" ht="12.75">
      <c r="A58" s="7" t="s">
        <v>136</v>
      </c>
      <c r="B58" s="8">
        <v>0</v>
      </c>
      <c r="C58" s="8">
        <v>0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f>SUM(B58*6)+(C58*6)+(D58*6)+(E58)+(F58*2)+(G58*3)+(H58*2)</f>
        <v>6</v>
      </c>
      <c r="J58" s="8"/>
      <c r="K58" s="8"/>
    </row>
    <row r="59" spans="1:11" ht="12.75">
      <c r="A59" s="7" t="s">
        <v>163</v>
      </c>
      <c r="B59" s="8">
        <v>0</v>
      </c>
      <c r="C59" s="8">
        <v>0</v>
      </c>
      <c r="D59" s="8">
        <v>0</v>
      </c>
      <c r="E59" s="8">
        <v>2</v>
      </c>
      <c r="F59" s="8">
        <v>0</v>
      </c>
      <c r="G59" s="8">
        <v>0</v>
      </c>
      <c r="H59" s="8">
        <v>0</v>
      </c>
      <c r="I59" s="8">
        <f>SUM(B59*6)+(C59*6)+(D59*6)+(E59)+(F59*2)+(G59*3)+(H59*2)</f>
        <v>2</v>
      </c>
      <c r="J59" s="8"/>
      <c r="K59" s="8"/>
    </row>
    <row r="60" spans="1:11" ht="12.75">
      <c r="A60" s="5" t="s">
        <v>8</v>
      </c>
      <c r="B60" s="6">
        <f aca="true" t="shared" si="1" ref="B60:H60">SUM(B57:B59)</f>
        <v>1</v>
      </c>
      <c r="C60" s="6">
        <f t="shared" si="1"/>
        <v>0</v>
      </c>
      <c r="D60" s="6">
        <f t="shared" si="1"/>
        <v>1</v>
      </c>
      <c r="E60" s="6">
        <f t="shared" si="1"/>
        <v>2</v>
      </c>
      <c r="F60" s="6">
        <f t="shared" si="1"/>
        <v>0</v>
      </c>
      <c r="G60" s="6">
        <f t="shared" si="1"/>
        <v>0</v>
      </c>
      <c r="H60" s="6">
        <f t="shared" si="1"/>
        <v>0</v>
      </c>
      <c r="I60" s="6">
        <f>SUM(B60*6)+(C60*6)+(D60*6)+(E60)+(F60*2)+(G60*3)+(H60*2)</f>
        <v>14</v>
      </c>
      <c r="J60" s="6"/>
      <c r="K60" s="14"/>
    </row>
    <row r="61" spans="1:11" ht="12.75">
      <c r="A61" s="5" t="s">
        <v>87</v>
      </c>
      <c r="B61" s="6">
        <f>F41</f>
        <v>2</v>
      </c>
      <c r="C61" s="6">
        <f>H46</f>
        <v>5</v>
      </c>
      <c r="D61" s="6">
        <v>0</v>
      </c>
      <c r="E61" s="6">
        <f>B66</f>
        <v>4</v>
      </c>
      <c r="F61" s="6">
        <v>0</v>
      </c>
      <c r="G61" s="6">
        <f>E66</f>
        <v>0</v>
      </c>
      <c r="H61" s="6">
        <v>0</v>
      </c>
      <c r="I61" s="6">
        <f>SUM(B61*6)+(C61*6)+(D61*6)+(E61)+(F61*2)+(G61*3)+(H61*2)</f>
        <v>46</v>
      </c>
      <c r="J61" s="6"/>
      <c r="K61" s="14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ht="12.75">
      <c r="A63" s="5" t="s">
        <v>60</v>
      </c>
      <c r="B63" s="6" t="s">
        <v>61</v>
      </c>
      <c r="C63" s="6" t="s">
        <v>62</v>
      </c>
      <c r="D63" s="6" t="s">
        <v>48</v>
      </c>
      <c r="E63" s="6" t="s">
        <v>93</v>
      </c>
      <c r="F63" s="6" t="s">
        <v>63</v>
      </c>
      <c r="G63" s="6" t="s">
        <v>48</v>
      </c>
      <c r="H63" s="6" t="s">
        <v>43</v>
      </c>
      <c r="I63" s="6" t="s">
        <v>59</v>
      </c>
      <c r="J63" s="19" t="s">
        <v>76</v>
      </c>
      <c r="K63" s="14"/>
    </row>
    <row r="64" spans="1:11" ht="12.75">
      <c r="A64" s="7" t="s">
        <v>163</v>
      </c>
      <c r="B64" s="8">
        <v>2</v>
      </c>
      <c r="C64" s="8">
        <v>2</v>
      </c>
      <c r="D64" s="10">
        <f>SUM(B64/C64)</f>
        <v>1</v>
      </c>
      <c r="E64" s="20">
        <v>0</v>
      </c>
      <c r="F64" s="20">
        <v>0</v>
      </c>
      <c r="G64" s="17">
        <v>0</v>
      </c>
      <c r="H64" s="1" t="s">
        <v>103</v>
      </c>
      <c r="I64" s="8">
        <f>SUM(B64)+(E64*3)</f>
        <v>2</v>
      </c>
      <c r="J64" s="23"/>
      <c r="K64" s="8"/>
    </row>
    <row r="65" spans="1:11" ht="12.75">
      <c r="A65" s="5" t="s">
        <v>8</v>
      </c>
      <c r="B65" s="6">
        <f>SUM(B64:B64)</f>
        <v>2</v>
      </c>
      <c r="C65" s="6">
        <f>SUM(C64:C64)</f>
        <v>2</v>
      </c>
      <c r="D65" s="17">
        <f>SUM(B65/C65)</f>
        <v>1</v>
      </c>
      <c r="E65" s="6">
        <f>SUM(E64:E64)</f>
        <v>0</v>
      </c>
      <c r="F65" s="6">
        <f>SUM(F64:F64)</f>
        <v>0</v>
      </c>
      <c r="G65" s="17">
        <v>0</v>
      </c>
      <c r="H65" s="6" t="s">
        <v>103</v>
      </c>
      <c r="I65" s="6">
        <f>SUM(B65)+(E65*3)</f>
        <v>2</v>
      </c>
      <c r="J65" s="19"/>
      <c r="K65" s="6"/>
    </row>
    <row r="66" spans="1:11" ht="12.75">
      <c r="A66" s="5" t="s">
        <v>87</v>
      </c>
      <c r="B66" s="6">
        <v>4</v>
      </c>
      <c r="C66" s="6">
        <v>6</v>
      </c>
      <c r="D66" s="17">
        <f>SUM(B66/C66)</f>
        <v>0.6666666666666666</v>
      </c>
      <c r="E66" s="24">
        <v>0</v>
      </c>
      <c r="F66" s="24">
        <v>0</v>
      </c>
      <c r="G66" s="17">
        <v>0</v>
      </c>
      <c r="H66" s="6" t="s">
        <v>103</v>
      </c>
      <c r="I66" s="6">
        <f>SUM(B66)+(E66*3)</f>
        <v>4</v>
      </c>
      <c r="J66" s="19"/>
      <c r="K66" s="6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5" t="s">
        <v>77</v>
      </c>
      <c r="B68" s="6" t="s">
        <v>78</v>
      </c>
      <c r="C68" s="6" t="s">
        <v>42</v>
      </c>
      <c r="D68" s="6" t="s">
        <v>9</v>
      </c>
      <c r="E68" s="6" t="s">
        <v>43</v>
      </c>
      <c r="F68" s="6" t="s">
        <v>44</v>
      </c>
      <c r="G68" s="6"/>
      <c r="H68" s="6"/>
      <c r="I68" s="6"/>
      <c r="J68" s="6"/>
      <c r="K68" s="6"/>
    </row>
    <row r="69" spans="1:11" ht="12.75">
      <c r="A69" s="7" t="s">
        <v>133</v>
      </c>
      <c r="B69" s="8">
        <v>3</v>
      </c>
      <c r="C69" s="8">
        <v>78</v>
      </c>
      <c r="D69" s="9">
        <f>SUM(C69)/(B69)</f>
        <v>26</v>
      </c>
      <c r="E69" s="1">
        <v>36</v>
      </c>
      <c r="F69" s="8">
        <v>0</v>
      </c>
      <c r="G69" s="8"/>
      <c r="H69" s="8"/>
      <c r="I69" s="8"/>
      <c r="J69" s="8"/>
      <c r="K69" s="8"/>
    </row>
    <row r="70" spans="1:11" ht="12.75">
      <c r="A70" s="7" t="s">
        <v>136</v>
      </c>
      <c r="B70" s="8">
        <v>1</v>
      </c>
      <c r="C70" s="8">
        <v>19</v>
      </c>
      <c r="D70" s="9">
        <f>SUM(C70)/(B70)</f>
        <v>19</v>
      </c>
      <c r="E70" s="1">
        <v>19</v>
      </c>
      <c r="F70" s="8">
        <v>0</v>
      </c>
      <c r="G70" s="8"/>
      <c r="H70" s="8"/>
      <c r="I70" s="8"/>
      <c r="J70" s="8"/>
      <c r="K70" s="8"/>
    </row>
    <row r="71" spans="1:11" ht="12.75">
      <c r="A71" s="5" t="s">
        <v>8</v>
      </c>
      <c r="B71" s="6">
        <f>SUM(B69:B70)</f>
        <v>4</v>
      </c>
      <c r="C71" s="6">
        <f>SUM(C69:C70)</f>
        <v>97</v>
      </c>
      <c r="D71" s="15">
        <f>SUM(C71)/(B71)</f>
        <v>24.25</v>
      </c>
      <c r="E71" s="6">
        <v>36</v>
      </c>
      <c r="F71" s="6">
        <f>SUM(F69:F70)</f>
        <v>0</v>
      </c>
      <c r="G71" s="6"/>
      <c r="H71" s="6"/>
      <c r="I71" s="6"/>
      <c r="J71" s="6"/>
      <c r="K71" s="14"/>
    </row>
    <row r="72" spans="1:11" ht="12.75">
      <c r="A72" s="5" t="s">
        <v>87</v>
      </c>
      <c r="B72" s="6">
        <v>3</v>
      </c>
      <c r="C72" s="6">
        <v>41</v>
      </c>
      <c r="D72" s="15">
        <f>SUM(C72)/(B72)</f>
        <v>13.666666666666666</v>
      </c>
      <c r="E72" s="6">
        <v>19</v>
      </c>
      <c r="F72" s="6">
        <v>0</v>
      </c>
      <c r="G72" s="6"/>
      <c r="H72" s="6"/>
      <c r="I72" s="6"/>
      <c r="J72" s="6"/>
      <c r="K72" s="14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</row>
    <row r="74" spans="1:11" ht="12.75">
      <c r="A74" s="5" t="s">
        <v>66</v>
      </c>
      <c r="B74" s="6" t="s">
        <v>79</v>
      </c>
      <c r="C74" s="6" t="s">
        <v>42</v>
      </c>
      <c r="D74" s="6" t="s">
        <v>9</v>
      </c>
      <c r="E74" s="6" t="s">
        <v>43</v>
      </c>
      <c r="F74" s="6" t="s">
        <v>44</v>
      </c>
      <c r="G74" s="12"/>
      <c r="H74" s="12"/>
      <c r="I74" s="12"/>
      <c r="J74" s="12"/>
      <c r="K74" s="14"/>
    </row>
    <row r="75" spans="1:11" ht="12.75">
      <c r="A75" s="5" t="s">
        <v>184</v>
      </c>
      <c r="B75" s="8"/>
      <c r="C75" s="8"/>
      <c r="D75" s="9"/>
      <c r="E75" s="1"/>
      <c r="F75" s="8"/>
      <c r="G75" s="12"/>
      <c r="H75" s="12"/>
      <c r="I75" s="12"/>
      <c r="J75" s="12"/>
      <c r="K75" s="14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67</v>
      </c>
      <c r="B77" s="6" t="s">
        <v>80</v>
      </c>
      <c r="C77" s="6" t="s">
        <v>42</v>
      </c>
      <c r="D77" s="6" t="s">
        <v>9</v>
      </c>
      <c r="E77" s="6" t="s">
        <v>43</v>
      </c>
      <c r="F77" s="6" t="s">
        <v>44</v>
      </c>
      <c r="G77" s="12"/>
      <c r="H77" s="12"/>
      <c r="I77" s="12"/>
      <c r="J77" s="12"/>
      <c r="K77" s="14"/>
    </row>
    <row r="78" spans="1:11" ht="12.75">
      <c r="A78" s="7" t="s">
        <v>136</v>
      </c>
      <c r="B78" s="8">
        <v>1</v>
      </c>
      <c r="C78" s="8">
        <v>89</v>
      </c>
      <c r="D78" s="9">
        <f>SUM(C78)/(B78)</f>
        <v>89</v>
      </c>
      <c r="E78" s="1" t="s">
        <v>249</v>
      </c>
      <c r="F78" s="8">
        <v>1</v>
      </c>
      <c r="G78" s="12"/>
      <c r="H78" s="12"/>
      <c r="I78" s="12"/>
      <c r="J78" s="12"/>
      <c r="K78" s="14"/>
    </row>
    <row r="79" spans="1:11" ht="12.75">
      <c r="A79" s="7" t="s">
        <v>164</v>
      </c>
      <c r="B79" s="8">
        <v>1</v>
      </c>
      <c r="C79" s="8">
        <v>17</v>
      </c>
      <c r="D79" s="9">
        <f>SUM(C79)/(B79)</f>
        <v>17</v>
      </c>
      <c r="E79" s="1">
        <v>17</v>
      </c>
      <c r="F79" s="8">
        <v>0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f>SUM(B78:B79)</f>
        <v>2</v>
      </c>
      <c r="C80" s="6">
        <f>SUM(C78:C79)</f>
        <v>106</v>
      </c>
      <c r="D80" s="15">
        <f>SUM(C80)/(B80)</f>
        <v>53</v>
      </c>
      <c r="E80" s="6" t="s">
        <v>249</v>
      </c>
      <c r="F80" s="6">
        <f>SUM(F78:F79)</f>
        <v>1</v>
      </c>
      <c r="G80" s="12"/>
      <c r="H80" s="12"/>
      <c r="I80" s="12"/>
      <c r="J80" s="12"/>
      <c r="K80" s="14"/>
    </row>
    <row r="81" spans="1:11" ht="12.75">
      <c r="A81" s="5" t="s">
        <v>87</v>
      </c>
      <c r="B81" s="6">
        <v>2</v>
      </c>
      <c r="C81" s="6">
        <v>8</v>
      </c>
      <c r="D81" s="15">
        <f>SUM(C81)/(B81)</f>
        <v>4</v>
      </c>
      <c r="E81" s="6">
        <v>8</v>
      </c>
      <c r="F81" s="6">
        <v>0</v>
      </c>
      <c r="G81" s="7"/>
      <c r="H81" s="7"/>
      <c r="I81" s="7"/>
      <c r="J81" s="7"/>
      <c r="K81" s="8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68</v>
      </c>
      <c r="B83" s="6" t="s">
        <v>81</v>
      </c>
      <c r="C83" s="6" t="s">
        <v>42</v>
      </c>
      <c r="D83" s="6" t="s">
        <v>9</v>
      </c>
      <c r="E83" s="6" t="s">
        <v>43</v>
      </c>
      <c r="F83" s="6"/>
      <c r="G83" s="12"/>
      <c r="H83" s="12"/>
      <c r="I83" s="12"/>
      <c r="J83" s="12"/>
      <c r="K83" s="14"/>
    </row>
    <row r="84" spans="1:11" ht="12.75">
      <c r="A84" s="7" t="s">
        <v>137</v>
      </c>
      <c r="B84" s="8">
        <v>5</v>
      </c>
      <c r="C84" s="8">
        <v>147</v>
      </c>
      <c r="D84" s="9">
        <f>SUM(C84)/(B84)</f>
        <v>29.4</v>
      </c>
      <c r="E84" s="1">
        <v>36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5</v>
      </c>
      <c r="C85" s="6">
        <f>SUM(C84:C84)</f>
        <v>147</v>
      </c>
      <c r="D85" s="15">
        <f>SUM(C85)/(B85)</f>
        <v>29.4</v>
      </c>
      <c r="E85" s="6">
        <v>36</v>
      </c>
      <c r="F85" s="6"/>
      <c r="G85" s="5"/>
      <c r="H85" s="5"/>
      <c r="I85" s="5"/>
      <c r="J85" s="5"/>
      <c r="K85" s="6"/>
    </row>
    <row r="86" spans="1:11" ht="12.75">
      <c r="A86" s="5" t="s">
        <v>87</v>
      </c>
      <c r="B86" s="6">
        <f>C26</f>
        <v>0</v>
      </c>
      <c r="C86" s="6">
        <f>C27</f>
        <v>0</v>
      </c>
      <c r="D86" s="15">
        <v>0</v>
      </c>
      <c r="E86" s="6" t="s">
        <v>159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84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s="7" customFormat="1" ht="12.75">
      <c r="A89" s="7" t="s">
        <v>238</v>
      </c>
      <c r="K89" s="8"/>
    </row>
    <row r="90" spans="1:11" s="7" customFormat="1" ht="12.75">
      <c r="A90" s="7" t="s">
        <v>239</v>
      </c>
      <c r="K90" s="8"/>
    </row>
    <row r="91" spans="1:11" s="7" customFormat="1" ht="12.75">
      <c r="A91" s="7" t="s">
        <v>240</v>
      </c>
      <c r="K91" s="8"/>
    </row>
    <row r="92" spans="1:11" s="7" customFormat="1" ht="12.75">
      <c r="A92" s="7" t="s">
        <v>241</v>
      </c>
      <c r="K92" s="8"/>
    </row>
    <row r="93" spans="1:11" s="7" customFormat="1" ht="12.75">
      <c r="A93" s="7" t="s">
        <v>242</v>
      </c>
      <c r="K93" s="8"/>
    </row>
    <row r="94" spans="1:11" s="7" customFormat="1" ht="12.75">
      <c r="A94" s="7" t="s">
        <v>243</v>
      </c>
      <c r="K94" s="8"/>
    </row>
    <row r="95" spans="1:11" s="7" customFormat="1" ht="12.75">
      <c r="A95" s="7" t="s">
        <v>244</v>
      </c>
      <c r="K95" s="8"/>
    </row>
    <row r="96" spans="1:11" s="7" customFormat="1" ht="12.75">
      <c r="A96" s="7" t="s">
        <v>245</v>
      </c>
      <c r="K96" s="8"/>
    </row>
    <row r="97" spans="1:11" s="7" customFormat="1" ht="12.75">
      <c r="A97" s="7" t="s">
        <v>246</v>
      </c>
      <c r="K97" s="8"/>
    </row>
    <row r="98" s="7" customFormat="1" ht="12.75">
      <c r="K98" s="8"/>
    </row>
    <row r="99" spans="1:11" ht="12.75">
      <c r="A99" s="29" t="s">
        <v>69</v>
      </c>
      <c r="B99" s="30" t="s">
        <v>70</v>
      </c>
      <c r="C99" s="30" t="s">
        <v>99</v>
      </c>
      <c r="D99" s="30" t="s">
        <v>71</v>
      </c>
      <c r="E99" s="30" t="s">
        <v>73</v>
      </c>
      <c r="F99" s="30" t="s">
        <v>72</v>
      </c>
      <c r="G99" s="30" t="s">
        <v>107</v>
      </c>
      <c r="H99" s="30" t="s">
        <v>74</v>
      </c>
      <c r="I99" s="30" t="s">
        <v>75</v>
      </c>
      <c r="J99" s="30" t="s">
        <v>89</v>
      </c>
      <c r="K99" s="51"/>
    </row>
    <row r="100" spans="1:11" ht="12.75">
      <c r="A100" s="61" t="s">
        <v>168</v>
      </c>
      <c r="B100" s="62">
        <v>4</v>
      </c>
      <c r="C100" s="62">
        <v>8</v>
      </c>
      <c r="D100" s="62">
        <f aca="true" t="shared" si="2" ref="D100:D115">SUM(B100:C100)</f>
        <v>12</v>
      </c>
      <c r="E100" s="62"/>
      <c r="F100" s="62"/>
      <c r="G100" s="62"/>
      <c r="H100" s="62"/>
      <c r="I100" s="62"/>
      <c r="J100" s="62"/>
      <c r="K100" s="1"/>
    </row>
    <row r="101" spans="1:11" ht="12.75">
      <c r="A101" s="61" t="s">
        <v>161</v>
      </c>
      <c r="B101" s="62">
        <v>5</v>
      </c>
      <c r="C101" s="62">
        <v>6</v>
      </c>
      <c r="D101" s="62">
        <f t="shared" si="2"/>
        <v>11</v>
      </c>
      <c r="E101" s="62"/>
      <c r="F101" s="62"/>
      <c r="G101" s="62"/>
      <c r="H101" s="62"/>
      <c r="I101" s="62"/>
      <c r="J101" s="62"/>
      <c r="K101" s="1"/>
    </row>
    <row r="102" spans="1:11" ht="12.75">
      <c r="A102" s="61" t="s">
        <v>179</v>
      </c>
      <c r="B102" s="62">
        <v>6</v>
      </c>
      <c r="C102" s="62">
        <v>4</v>
      </c>
      <c r="D102" s="62">
        <f t="shared" si="2"/>
        <v>10</v>
      </c>
      <c r="E102" s="62"/>
      <c r="F102" s="62">
        <v>1</v>
      </c>
      <c r="G102" s="62"/>
      <c r="H102" s="62"/>
      <c r="I102" s="62"/>
      <c r="J102" s="62"/>
      <c r="K102" s="1"/>
    </row>
    <row r="103" spans="1:11" ht="12.75">
      <c r="A103" s="61" t="s">
        <v>160</v>
      </c>
      <c r="B103" s="62">
        <v>5</v>
      </c>
      <c r="C103" s="62">
        <v>3</v>
      </c>
      <c r="D103" s="62">
        <f t="shared" si="2"/>
        <v>8</v>
      </c>
      <c r="E103" s="62"/>
      <c r="F103" s="62"/>
      <c r="G103" s="62">
        <v>1</v>
      </c>
      <c r="H103" s="62"/>
      <c r="I103" s="62"/>
      <c r="J103" s="62">
        <v>1</v>
      </c>
      <c r="K103" s="1"/>
    </row>
    <row r="104" spans="1:11" ht="12.75">
      <c r="A104" s="61" t="s">
        <v>128</v>
      </c>
      <c r="B104" s="62">
        <v>3</v>
      </c>
      <c r="C104" s="62">
        <v>2</v>
      </c>
      <c r="D104" s="62">
        <f t="shared" si="2"/>
        <v>5</v>
      </c>
      <c r="E104" s="62"/>
      <c r="F104" s="62"/>
      <c r="G104" s="62"/>
      <c r="H104" s="62"/>
      <c r="I104" s="62"/>
      <c r="J104" s="62"/>
      <c r="K104" s="1"/>
    </row>
    <row r="105" spans="1:11" ht="12.75">
      <c r="A105" s="61" t="s">
        <v>133</v>
      </c>
      <c r="B105" s="62">
        <v>3</v>
      </c>
      <c r="C105" s="62">
        <v>2</v>
      </c>
      <c r="D105" s="62">
        <f t="shared" si="2"/>
        <v>5</v>
      </c>
      <c r="E105" s="62"/>
      <c r="F105" s="62"/>
      <c r="G105" s="62"/>
      <c r="H105" s="62"/>
      <c r="I105" s="62"/>
      <c r="J105" s="62"/>
      <c r="K105" s="1"/>
    </row>
    <row r="106" spans="1:11" ht="12.75">
      <c r="A106" s="61" t="s">
        <v>164</v>
      </c>
      <c r="B106" s="62">
        <v>2</v>
      </c>
      <c r="C106" s="62">
        <v>2</v>
      </c>
      <c r="D106" s="62">
        <f t="shared" si="2"/>
        <v>4</v>
      </c>
      <c r="E106" s="62"/>
      <c r="F106" s="62"/>
      <c r="G106" s="62">
        <v>1</v>
      </c>
      <c r="H106" s="62"/>
      <c r="I106" s="62"/>
      <c r="J106" s="62"/>
      <c r="K106" s="1"/>
    </row>
    <row r="107" spans="1:11" ht="12.75">
      <c r="A107" s="61" t="s">
        <v>167</v>
      </c>
      <c r="B107" s="62">
        <v>2</v>
      </c>
      <c r="C107" s="62">
        <v>2</v>
      </c>
      <c r="D107" s="62">
        <f t="shared" si="2"/>
        <v>4</v>
      </c>
      <c r="E107" s="62"/>
      <c r="F107" s="62"/>
      <c r="G107" s="62"/>
      <c r="H107" s="62"/>
      <c r="I107" s="62"/>
      <c r="J107" s="62"/>
      <c r="K107" s="1"/>
    </row>
    <row r="108" spans="1:11" ht="12.75">
      <c r="A108" s="61" t="s">
        <v>169</v>
      </c>
      <c r="B108" s="62">
        <v>1</v>
      </c>
      <c r="C108" s="62">
        <v>3</v>
      </c>
      <c r="D108" s="62">
        <f t="shared" si="2"/>
        <v>4</v>
      </c>
      <c r="E108" s="62"/>
      <c r="F108" s="62">
        <v>1</v>
      </c>
      <c r="G108" s="62">
        <v>1</v>
      </c>
      <c r="H108" s="62"/>
      <c r="I108" s="62"/>
      <c r="J108" s="62"/>
      <c r="K108" s="1"/>
    </row>
    <row r="109" spans="1:11" ht="12.75">
      <c r="A109" s="61" t="s">
        <v>162</v>
      </c>
      <c r="B109" s="62">
        <v>1</v>
      </c>
      <c r="C109" s="62">
        <v>3</v>
      </c>
      <c r="D109" s="62">
        <f t="shared" si="2"/>
        <v>4</v>
      </c>
      <c r="E109" s="62"/>
      <c r="F109" s="62"/>
      <c r="G109" s="62"/>
      <c r="H109" s="62"/>
      <c r="I109" s="62"/>
      <c r="J109" s="62"/>
      <c r="K109" s="1"/>
    </row>
    <row r="110" spans="1:11" ht="12.75">
      <c r="A110" s="61" t="s">
        <v>166</v>
      </c>
      <c r="B110" s="62"/>
      <c r="C110" s="62">
        <v>3</v>
      </c>
      <c r="D110" s="62">
        <f t="shared" si="2"/>
        <v>3</v>
      </c>
      <c r="E110" s="62"/>
      <c r="F110" s="62"/>
      <c r="G110" s="62"/>
      <c r="H110" s="62"/>
      <c r="I110" s="62"/>
      <c r="J110" s="62"/>
      <c r="K110" s="1"/>
    </row>
    <row r="111" spans="1:11" ht="12.75">
      <c r="A111" s="61" t="s">
        <v>136</v>
      </c>
      <c r="B111" s="62">
        <v>2</v>
      </c>
      <c r="C111" s="62"/>
      <c r="D111" s="62">
        <f t="shared" si="2"/>
        <v>2</v>
      </c>
      <c r="E111" s="62"/>
      <c r="F111" s="62"/>
      <c r="G111" s="62"/>
      <c r="H111" s="62"/>
      <c r="I111" s="62"/>
      <c r="J111" s="62"/>
      <c r="K111" s="1"/>
    </row>
    <row r="112" spans="1:11" ht="12.75">
      <c r="A112" s="61" t="s">
        <v>130</v>
      </c>
      <c r="B112" s="62"/>
      <c r="C112" s="62">
        <v>2</v>
      </c>
      <c r="D112" s="62">
        <f t="shared" si="2"/>
        <v>2</v>
      </c>
      <c r="E112" s="62"/>
      <c r="F112" s="62"/>
      <c r="G112" s="62"/>
      <c r="H112" s="62"/>
      <c r="I112" s="62"/>
      <c r="J112" s="62"/>
      <c r="K112" s="1"/>
    </row>
    <row r="113" spans="1:11" ht="12.75">
      <c r="A113" s="61" t="s">
        <v>135</v>
      </c>
      <c r="B113" s="62">
        <v>1</v>
      </c>
      <c r="C113" s="62"/>
      <c r="D113" s="62">
        <f t="shared" si="2"/>
        <v>1</v>
      </c>
      <c r="E113" s="62"/>
      <c r="F113" s="62"/>
      <c r="G113" s="62"/>
      <c r="H113" s="62"/>
      <c r="I113" s="62"/>
      <c r="J113" s="62"/>
      <c r="K113" s="1"/>
    </row>
    <row r="114" spans="1:11" ht="12.75">
      <c r="A114" s="61" t="s">
        <v>137</v>
      </c>
      <c r="B114" s="62">
        <v>1</v>
      </c>
      <c r="C114" s="62"/>
      <c r="D114" s="62">
        <f t="shared" si="2"/>
        <v>1</v>
      </c>
      <c r="E114" s="62"/>
      <c r="F114" s="62"/>
      <c r="G114" s="62"/>
      <c r="H114" s="62"/>
      <c r="I114" s="62"/>
      <c r="J114" s="62"/>
      <c r="K114" s="1"/>
    </row>
    <row r="115" spans="1:11" ht="12.75">
      <c r="A115" s="61" t="s">
        <v>129</v>
      </c>
      <c r="B115" s="62"/>
      <c r="C115" s="62">
        <v>1</v>
      </c>
      <c r="D115" s="62">
        <f t="shared" si="2"/>
        <v>1</v>
      </c>
      <c r="E115" s="62"/>
      <c r="F115" s="62"/>
      <c r="G115" s="62"/>
      <c r="H115" s="62"/>
      <c r="I115" s="62"/>
      <c r="J115" s="62"/>
      <c r="K115" s="1"/>
    </row>
    <row r="116" spans="1:11" ht="12.75">
      <c r="A116" s="29" t="s">
        <v>8</v>
      </c>
      <c r="B116" s="30">
        <f aca="true" t="shared" si="3" ref="B116:J116">SUM(B100:B115)</f>
        <v>36</v>
      </c>
      <c r="C116" s="30">
        <f t="shared" si="3"/>
        <v>41</v>
      </c>
      <c r="D116" s="30">
        <f t="shared" si="3"/>
        <v>77</v>
      </c>
      <c r="E116" s="30">
        <f t="shared" si="3"/>
        <v>0</v>
      </c>
      <c r="F116" s="30">
        <f t="shared" si="3"/>
        <v>2</v>
      </c>
      <c r="G116" s="30">
        <f t="shared" si="3"/>
        <v>3</v>
      </c>
      <c r="H116" s="30">
        <f t="shared" si="3"/>
        <v>0</v>
      </c>
      <c r="I116" s="30">
        <f t="shared" si="3"/>
        <v>0</v>
      </c>
      <c r="J116" s="30">
        <f t="shared" si="3"/>
        <v>1</v>
      </c>
      <c r="K116" s="51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4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Spencer Waugh</cp:lastModifiedBy>
  <cp:lastPrinted>2016-11-01T23:49:54Z</cp:lastPrinted>
  <dcterms:created xsi:type="dcterms:W3CDTF">2009-09-13T02:30:03Z</dcterms:created>
  <dcterms:modified xsi:type="dcterms:W3CDTF">2016-11-21T19:08:51Z</dcterms:modified>
  <cp:category/>
  <cp:version/>
  <cp:contentType/>
  <cp:contentStatus/>
</cp:coreProperties>
</file>