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ason Totals" sheetId="1" r:id="rId1"/>
    <sheet name="@Tri-Valley" sheetId="2" r:id="rId2"/>
    <sheet name="Teays Valley" sheetId="3" r:id="rId3"/>
    <sheet name="@Jackson" sheetId="4" r:id="rId4"/>
    <sheet name="Sheridan" sheetId="5" r:id="rId5"/>
    <sheet name="@Chillicothe" sheetId="6" r:id="rId6"/>
    <sheet name="@Athens" sheetId="7" r:id="rId7"/>
    <sheet name="Zanesville" sheetId="8" r:id="rId8"/>
    <sheet name="Meigs" sheetId="9" r:id="rId9"/>
    <sheet name="@Maysville" sheetId="10" r:id="rId10"/>
    <sheet name="Hamilton Twp." sheetId="11" r:id="rId11"/>
    <sheet name="TEMPLATE" sheetId="12" r:id="rId1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<sst xmlns="http://schemas.openxmlformats.org/spreadsheetml/2006/main" count="2294" uniqueCount="283">
  <si>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</si>
  <si>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</si>
  <si>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</si>
  <si>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</si>
  <si>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</si>
  <si>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</si>
  <si>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</si>
  <si>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</si>
  <si>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</si>
  <si>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</si>
  <si>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</si>
  <si>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</si>
  <si>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</si>
  <si>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</si>
  <si>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</si>
  <si>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</si>
  <si>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</si>
  <si>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</si>
  <si>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</si>
  <si>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</si>
  <si>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</si>
  <si>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</si>
  <si>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</si>
  <si>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</si>
  <si>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</si>
  <si>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</si>
  <si>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</si>
  <si>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</si>
  <si>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</si>
  <si>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</si>
  <si>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</si>
  <si>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</si>
  <si>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</si>
  <si>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</si>
  <si>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</si>
  <si>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</si>
  <si>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</si>
  <si>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</si>
  <si>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</si>
  <si>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</si>
  <si>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</si>
  <si>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</si>
  <si>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</si>
  <si>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</si>
  <si>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</si>
  <si>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</si>
  <si>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</si>
  <si>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</si>
  <si>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</si>
  <si>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</si>
  <si>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</si>
  <si>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</si>
  <si>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</si>
  <si>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</si>
  <si>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</si>
  <si>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</si>
  <si>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</si>
  <si>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</si>
  <si>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</si>
  <si>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</si>
  <si>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</si>
  <si>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</si>
  <si>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</si>
  <si>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</si>
  <si>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</si>
  <si>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</si>
  <si>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</si>
  <si>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</si>
  <si>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Sack</t>
  </si>
  <si>
    <t>TFL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</si>
  <si>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</si>
  <si>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</si>
  <si>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</si>
  <si>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</si>
  <si>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</si>
  <si>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</si>
  <si>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</si>
  <si>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</si>
  <si>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</si>
  <si>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</si>
  <si>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</si>
  <si>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</si>
  <si>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</si>
  <si>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</si>
  <si>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</si>
  <si>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</si>
  <si>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</si>
  <si>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</si>
  <si>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</si>
  <si>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</si>
  <si>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</si>
  <si>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</si>
  <si>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</si>
  <si>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</si>
  <si>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(Team-spiked)</t>
  </si>
  <si>
    <t>Meigs</t>
  </si>
  <si>
    <t>1OT</t>
  </si>
  <si>
    <t>2OT</t>
  </si>
  <si>
    <t>Ath</t>
  </si>
  <si>
    <t>She</t>
  </si>
  <si>
    <t>Chil</t>
  </si>
  <si>
    <t>Tri-Valley</t>
  </si>
  <si>
    <t>T-V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</si>
  <si>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</si>
  <si>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</si>
  <si>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</si>
  <si>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</si>
  <si>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</si>
  <si>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</si>
  <si>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</si>
  <si>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</si>
  <si>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Braeden Spatar</t>
  </si>
  <si>
    <t>Israel Bookman</t>
  </si>
  <si>
    <t>Zan</t>
  </si>
  <si>
    <t>Jax</t>
  </si>
  <si>
    <t>Mei</t>
  </si>
  <si>
    <t>May</t>
  </si>
  <si>
    <t>HT</t>
  </si>
  <si>
    <t>Logan at Tri-Valley Aug. 30, 2019</t>
  </si>
  <si>
    <t>Meigs at Logan Oct. 18, 2019</t>
  </si>
  <si>
    <t>MEI</t>
  </si>
  <si>
    <t>Teays Valley at Logan Sept. 6, 2019</t>
  </si>
  <si>
    <t>Logan at Jackson Sept. 13, 2019</t>
  </si>
  <si>
    <t>Jackson</t>
  </si>
  <si>
    <t>JAX</t>
  </si>
  <si>
    <t>Sheridan at Logan Sept. 20, 2019</t>
  </si>
  <si>
    <t>Logan at Chillicothe Sept. 26, 2019 (Thursday)</t>
  </si>
  <si>
    <t>Logan at Athens Oct. 4, 2019</t>
  </si>
  <si>
    <t>Zanesville at Logan Oct, 11, 2019</t>
  </si>
  <si>
    <t>Logan at Maysville Oct. 25, 2019</t>
  </si>
  <si>
    <t>Maysville</t>
  </si>
  <si>
    <t>MAY</t>
  </si>
  <si>
    <t>Hamilton Township at Logan Nov. 1, 2019</t>
  </si>
  <si>
    <t>Hamilton Township</t>
  </si>
  <si>
    <t>T-V: Jordan Pantaleo 43 pass from Aidan Fritter (Kaden Bay kick), 2:03, 1Q</t>
  </si>
  <si>
    <t>T-V: Blake Sands 36 pass from Fritter (Bay kick), 10:44, 2Q</t>
  </si>
  <si>
    <t>T-V: Pantaleo 18 run (Bay kick), 1:34, 2Q</t>
  </si>
  <si>
    <t>T-V: Pantaleo 5 run (Bay kick), 0:41, 2Q</t>
  </si>
  <si>
    <t>T-V: Pantaleo 30 run (Bay kick), 3:48, 3Q</t>
  </si>
  <si>
    <t>L: Caden McCarty 16 run (Israel Bookman kick), 7:20, 4Q</t>
  </si>
  <si>
    <t>27:10</t>
  </si>
  <si>
    <t>20:50</t>
  </si>
  <si>
    <t>Caden McCarty</t>
  </si>
  <si>
    <t>t16</t>
  </si>
  <si>
    <t>Brandon Heft</t>
  </si>
  <si>
    <t>Jared Justice</t>
  </si>
  <si>
    <t>Ian Frasure</t>
  </si>
  <si>
    <t>Jonny McClelland</t>
  </si>
  <si>
    <t>Traten Poling</t>
  </si>
  <si>
    <t>Chase Sharp</t>
  </si>
  <si>
    <t>Colten Castle</t>
  </si>
  <si>
    <t>(team)</t>
  </si>
  <si>
    <t>n/a</t>
  </si>
  <si>
    <t>t30</t>
  </si>
  <si>
    <t>t43</t>
  </si>
  <si>
    <t>Tot</t>
  </si>
  <si>
    <t>FC</t>
  </si>
  <si>
    <t>Cody Carrell</t>
  </si>
  <si>
    <t>Dakota Banik</t>
  </si>
  <si>
    <t>Nick Anderson</t>
  </si>
  <si>
    <t>Mason Linton</t>
  </si>
  <si>
    <t>Colton Ruff</t>
  </si>
  <si>
    <t>Carson Hodson</t>
  </si>
  <si>
    <t>Tyler Kost</t>
  </si>
  <si>
    <t>Trevor Wyckoff</t>
  </si>
  <si>
    <t>Justin Mustard</t>
  </si>
  <si>
    <t>Quinn Walsh</t>
  </si>
  <si>
    <t>Izaak Buchanan</t>
  </si>
  <si>
    <t>Sam Kisor</t>
  </si>
  <si>
    <t>Isaiah Bookman</t>
  </si>
  <si>
    <t>PB</t>
  </si>
  <si>
    <t>32:01</t>
  </si>
  <si>
    <t>15:59</t>
  </si>
  <si>
    <t>Garrett Mace</t>
  </si>
  <si>
    <t>36NG</t>
  </si>
  <si>
    <t>24G</t>
  </si>
  <si>
    <t>t88</t>
  </si>
  <si>
    <t>L: Caden McCarty 11 run (Israel Bookman kick), 2:48, 1Q</t>
  </si>
  <si>
    <t>TV: Cale Clifton 24 field goal, 9:38, 2Q</t>
  </si>
  <si>
    <t>TV: Chance Littler 88 kickoff return (Clifton kick), 11:40, 3Q</t>
  </si>
  <si>
    <t>Josh Chapin</t>
  </si>
  <si>
    <t>Henry Pierce</t>
  </si>
  <si>
    <t>J: Nate McManaway 26 pass from Jared Icenhower (Isaac Kuhn kick), 0:58.7, 1Q</t>
  </si>
  <si>
    <t>L: Colten Castle 4 pass from Braeden Spatar (Israel Bookman kick), 2:43, 2Q</t>
  </si>
  <si>
    <t>J: Mitchell Johnson 1 run (Kuhn kick), 5:55, 4Q</t>
  </si>
  <si>
    <t>J: Evan Spires 20 interception return (Kuhn kick), 0:39.3, 4Q</t>
  </si>
  <si>
    <t>21:23</t>
  </si>
  <si>
    <t>26:37</t>
  </si>
  <si>
    <t>t26</t>
  </si>
  <si>
    <t>t20</t>
  </si>
  <si>
    <t>IH</t>
  </si>
  <si>
    <t>Wyatt Jordan</t>
  </si>
  <si>
    <t>Owen Angle</t>
  </si>
  <si>
    <t>J: Icenhower fumble recovery in end zone (Kuhn kick), 2:02, 3Q</t>
  </si>
  <si>
    <t>26:05</t>
  </si>
  <si>
    <t>21:55</t>
  </si>
  <si>
    <t>L: Caden McCarty 3 run (Ian Frasure kick), 11:29, 1Q</t>
  </si>
  <si>
    <t>S: Luken Hill 10 pass from Nathan Johnson (Logan Ranft kick), 10:25, 3Q</t>
  </si>
  <si>
    <t>S: Shay Taylor 16 pass from Johnson (Ranft kick), 8:20, 3Q</t>
  </si>
  <si>
    <t>L: Caden McCarty 4 run (pass failed), 11:55, 2Q</t>
  </si>
  <si>
    <t>L: McCarty 1 run (kick failed), 5:55, 2Q</t>
  </si>
  <si>
    <t>C: Christian Benson 7 run (Jacob Coffland kick), 6:35, 3Q</t>
  </si>
  <si>
    <t>L: McCarty 4 run (run failed), 7:02, 4Q</t>
  </si>
  <si>
    <t>28:03</t>
  </si>
  <si>
    <t>19:57</t>
  </si>
  <si>
    <t>Zach Chapin</t>
  </si>
  <si>
    <t>26NG</t>
  </si>
  <si>
    <t>Conner Ruff</t>
  </si>
  <si>
    <t>L: Braeden Spatar 2 run (Zach Chapin kick), 4:45, 1Q</t>
  </si>
  <si>
    <t>A: Braeden Halbert 50 pass from Joey Moore (Drake George kick), 11:04, 2Q</t>
  </si>
  <si>
    <t>L: Caden McCarty 1 run (Chapin kick), 8:38, 2Q</t>
  </si>
  <si>
    <t>L: Chapin 24 FG, 2:02, 2Q</t>
  </si>
  <si>
    <t>L: Colten Castle 12 pass from Spatar (Castle pass from Spatar), 0:26, 2Q</t>
  </si>
  <si>
    <t>L: McCarty 8 run (Chapin kick), 6:27, 3Q</t>
  </si>
  <si>
    <t>L: Jared Justice 1 run (Chapin kick), 0:31, 4Q</t>
  </si>
  <si>
    <t>A: Nate Trainer 82 pass from Moore (George kick), 7:03, 4Q</t>
  </si>
  <si>
    <t>L: Castle 60 interception return (Chapin kick), 5:50, 4Q</t>
  </si>
  <si>
    <t>A: Landon Wheatley 3 run (run failed), 1:49, 4Q</t>
  </si>
  <si>
    <t>29:17</t>
  </si>
  <si>
    <t>18:43</t>
  </si>
  <si>
    <t>t82</t>
  </si>
  <si>
    <t>39NG, 24G</t>
  </si>
  <si>
    <t>t60</t>
  </si>
  <si>
    <t>Pnt</t>
  </si>
  <si>
    <t>Isaiah Campbell</t>
  </si>
  <si>
    <t>Parker Vasko</t>
  </si>
  <si>
    <t>L: Caden McCarty 12 run (Zach Chapin kick), 11:25, 1Q</t>
  </si>
  <si>
    <t>Z: Casey Cassell 11 pass from Ben Everson (Gabe Dolen kick), 9:09, 1Q</t>
  </si>
  <si>
    <t>Z: Tristan Banks 3 run (pass failed), 5:07, 1Q</t>
  </si>
  <si>
    <t>Z: Everson 1 run (Dolen kick), 9:27, 2Q</t>
  </si>
  <si>
    <t>Z: Jordan Martin 10 run (Dolen kick), 3:15, 2Q</t>
  </si>
  <si>
    <t>Z: Taysean Simpson 10 pass from Everson (Dolen kick), 0:14.7, 2Q</t>
  </si>
  <si>
    <t>L: Colten Castle 60 pass from Braeden Spatar (Chapin kick), 1:11, 3Q</t>
  </si>
  <si>
    <t>Z: Jeremiah Norman 56 pass from Everson (Dolen kick), 0:19.4, 3Q</t>
  </si>
  <si>
    <t>Z: Dolen 20 field goal, 9:46, 4Q</t>
  </si>
  <si>
    <t>19:31</t>
  </si>
  <si>
    <t>28:29</t>
  </si>
  <si>
    <t>Trace Sigafoose</t>
  </si>
  <si>
    <t>t56</t>
  </si>
  <si>
    <t>20G</t>
  </si>
  <si>
    <t>Isaak Buchanan</t>
  </si>
  <si>
    <t>L: Braeden Spatar 25 run (pass failed), 10:19, 1Q</t>
  </si>
  <si>
    <t>L: Ian Frasure 51 run (Spatar run), 8:19, 1Q</t>
  </si>
  <si>
    <t>L: Traten Poling 46 pass from Spatar (run failed), 0:26.6, 1Q</t>
  </si>
  <si>
    <t xml:space="preserve">L: Colton Ruff 7 run (kick failed), 7:25, 2Q </t>
  </si>
  <si>
    <t>M: Wes Metzger 38 pass from Coulter Cleland (Caleb Burnam kick), 3:32, 2Q</t>
  </si>
  <si>
    <t xml:space="preserve">L: Spatar 4 run (Israel Bookman kick), 7:00, 3Q </t>
  </si>
  <si>
    <t>L: Spatar 7 run (pass failed), 2:59, 3Q</t>
  </si>
  <si>
    <t>M: Metzger 7 pass from Cleland (kick failed), 9:08, 4Q</t>
  </si>
  <si>
    <t>M: Cleland 12 run (kick failed), 4:29, 4Q</t>
  </si>
  <si>
    <t>22:21</t>
  </si>
  <si>
    <t>25:39</t>
  </si>
  <si>
    <t>t51</t>
  </si>
  <si>
    <t>t46</t>
  </si>
  <si>
    <t>t38</t>
  </si>
  <si>
    <t>NONE</t>
  </si>
  <si>
    <t>Cody Hatfield</t>
  </si>
  <si>
    <t>Tyler Dawson</t>
  </si>
  <si>
    <t>L: Caden McCarty 1 run (Israel Bookman kick), 6:46, 1Q</t>
  </si>
  <si>
    <t>M: Hunter Jordan 8 pass from Kaiden Hall (kick blocked), 3:29, 4Q</t>
  </si>
  <si>
    <t>L: McCarty 7 run (Bookman kick), 1:52, 4Q</t>
  </si>
  <si>
    <t>M: Alex Warne 9 pass from Hall (run failed), 0:13.9, 4Q</t>
  </si>
  <si>
    <t>22:53</t>
  </si>
  <si>
    <t>25:07</t>
  </si>
  <si>
    <t>38NG</t>
  </si>
  <si>
    <t>G: 24 NG: 39,26</t>
  </si>
  <si>
    <t>H: Brock McGuire 5 run (Gavin Wilhite kick), 9:07, 2Q</t>
  </si>
  <si>
    <t>L: Caden McCarty 4 run (Israel Bookman kick), 1:39, 2Q</t>
  </si>
  <si>
    <t>H: Deshan Peart 81 pass from McGuire (Wilhite kick), 6:43, 4Q</t>
  </si>
  <si>
    <t>27:07</t>
  </si>
  <si>
    <t>20:53</t>
  </si>
  <si>
    <t>t81</t>
  </si>
  <si>
    <t>29NG</t>
  </si>
  <si>
    <t>21NG</t>
  </si>
  <si>
    <t>FINAL 2019 Logan Chieftains Football Team Statistics (4-6)</t>
  </si>
  <si>
    <t>255:51</t>
  </si>
  <si>
    <t>224:09</t>
  </si>
  <si>
    <t>25:35</t>
  </si>
  <si>
    <t>22:25</t>
  </si>
  <si>
    <t>FINAL 2019 Logan Chieftains Football Individual Statistics (4-6)</t>
  </si>
  <si>
    <t>NG: 38,36,29</t>
  </si>
  <si>
    <t>G: 24,20 NG:21</t>
  </si>
  <si>
    <t>G: 24 NG: 39,38,36,29,26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</si>
</sst>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0" fontId="3" fillId="0" borderId="0" xfId="0" applyNumberFormat="1" applyFont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175" zoomScaleNormal="175" zoomScalePageLayoutView="0" workbookViewId="0" topLeftCell="A1">
      <selection activeCell="K1" sqref="K1"/>
    </sheetView>
  </sheetViews>
  <sheetFormatPr defaultColWidth="8.8515625" defaultRowHeight="12.75"/>
  <cols>
    <col min="1" max="1" width="21.421875" style="0" customWidth="1"/>
    <col min="2" max="3" width="5.8515625" style="1" bestFit="1" customWidth="1"/>
    <col min="4" max="4" width="6.140625" style="1" customWidth="1"/>
    <col min="5" max="6" width="5.8515625" style="1" bestFit="1" customWidth="1"/>
    <col min="7" max="7" width="5.7109375" style="1" customWidth="1"/>
    <col min="8" max="8" width="5.7109375" style="1" bestFit="1" customWidth="1"/>
    <col min="9" max="9" width="5.851562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1" customFormat="1" ht="12" thickTop="1">
      <c r="A2" s="38" t="s">
        <v>81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96</v>
      </c>
      <c r="G2" s="39" t="s">
        <v>97</v>
      </c>
      <c r="H2" s="39" t="s">
        <v>6</v>
      </c>
      <c r="I2" s="39" t="s">
        <v>7</v>
      </c>
      <c r="J2" s="39" t="s">
        <v>88</v>
      </c>
      <c r="K2" s="39"/>
      <c r="L2" s="39"/>
      <c r="M2" s="39" t="s">
        <v>8</v>
      </c>
      <c r="N2" s="39" t="s">
        <v>9</v>
      </c>
    </row>
    <row r="3" spans="1:14" s="7" customFormat="1" ht="12.75">
      <c r="A3" s="7" t="s">
        <v>10</v>
      </c>
      <c r="B3" s="8">
        <v>48</v>
      </c>
      <c r="C3" s="8">
        <v>57</v>
      </c>
      <c r="D3" s="8">
        <v>34</v>
      </c>
      <c r="E3" s="8">
        <v>27</v>
      </c>
      <c r="F3" s="8">
        <v>0</v>
      </c>
      <c r="G3" s="8">
        <v>0</v>
      </c>
      <c r="H3" s="8">
        <f>SUM(B3:C3)</f>
        <v>105</v>
      </c>
      <c r="I3" s="8">
        <f>SUM(D3:E3)</f>
        <v>61</v>
      </c>
      <c r="J3" s="8">
        <f>SUM(F3:G3)</f>
        <v>0</v>
      </c>
      <c r="K3" s="8"/>
      <c r="L3" s="8"/>
      <c r="M3" s="8">
        <f>SUM(B3:K3)-H3-I3-J3</f>
        <v>166</v>
      </c>
      <c r="N3" s="9">
        <f>SUM(M3)/(M1)</f>
        <v>16.6</v>
      </c>
    </row>
    <row r="4" spans="1:14" s="7" customFormat="1" ht="13.5" thickBot="1">
      <c r="A4" s="7" t="s">
        <v>11</v>
      </c>
      <c r="B4" s="8">
        <v>27</v>
      </c>
      <c r="C4" s="1">
        <v>66</v>
      </c>
      <c r="D4" s="8">
        <v>49</v>
      </c>
      <c r="E4" s="8">
        <v>61</v>
      </c>
      <c r="F4" s="8">
        <v>0</v>
      </c>
      <c r="G4" s="8">
        <v>0</v>
      </c>
      <c r="H4" s="8">
        <f>SUM(B4:C4)</f>
        <v>93</v>
      </c>
      <c r="I4" s="8">
        <f>SUM(D4:E4)</f>
        <v>110</v>
      </c>
      <c r="J4" s="8">
        <f>SUM(F4:G4)</f>
        <v>0</v>
      </c>
      <c r="K4" s="8"/>
      <c r="L4" s="8"/>
      <c r="M4" s="8">
        <f>SUM(B4:K4)-H4-I4-J4</f>
        <v>203</v>
      </c>
      <c r="N4" s="9">
        <f>SUM(M4)/(M1)</f>
        <v>20.3</v>
      </c>
    </row>
    <row r="5" spans="1:14" s="41" customFormat="1" ht="12" thickTop="1">
      <c r="A5" s="38" t="s">
        <v>82</v>
      </c>
      <c r="B5" s="39" t="s">
        <v>102</v>
      </c>
      <c r="C5" s="39" t="s">
        <v>90</v>
      </c>
      <c r="D5" s="39" t="s">
        <v>114</v>
      </c>
      <c r="E5" s="39" t="s">
        <v>99</v>
      </c>
      <c r="F5" s="39" t="s">
        <v>100</v>
      </c>
      <c r="G5" s="39" t="s">
        <v>98</v>
      </c>
      <c r="H5" s="39" t="s">
        <v>113</v>
      </c>
      <c r="I5" s="39" t="s">
        <v>115</v>
      </c>
      <c r="J5" s="39" t="s">
        <v>116</v>
      </c>
      <c r="K5" s="39" t="s">
        <v>117</v>
      </c>
      <c r="L5" s="39"/>
      <c r="M5" s="39" t="s">
        <v>8</v>
      </c>
      <c r="N5" s="39" t="s">
        <v>9</v>
      </c>
    </row>
    <row r="6" spans="1:14" s="7" customFormat="1" ht="12.75">
      <c r="A6" s="7" t="s">
        <v>12</v>
      </c>
      <c r="B6" s="8">
        <f aca="true" t="shared" si="0" ref="B6:K6">SUM(B7:B9)</f>
        <v>9</v>
      </c>
      <c r="C6" s="8">
        <f t="shared" si="0"/>
        <v>19</v>
      </c>
      <c r="D6" s="8">
        <f t="shared" si="0"/>
        <v>9</v>
      </c>
      <c r="E6" s="8">
        <f t="shared" si="0"/>
        <v>16</v>
      </c>
      <c r="F6" s="8">
        <f t="shared" si="0"/>
        <v>20</v>
      </c>
      <c r="G6" s="8">
        <f t="shared" si="0"/>
        <v>16</v>
      </c>
      <c r="H6" s="8">
        <f t="shared" si="0"/>
        <v>10</v>
      </c>
      <c r="I6" s="8">
        <f t="shared" si="0"/>
        <v>21</v>
      </c>
      <c r="J6" s="8">
        <f t="shared" si="0"/>
        <v>14</v>
      </c>
      <c r="K6" s="8">
        <f t="shared" si="0"/>
        <v>6</v>
      </c>
      <c r="L6" s="8"/>
      <c r="M6" s="8">
        <f aca="true" t="shared" si="1" ref="M6:M11">SUM(B6:L6)</f>
        <v>140</v>
      </c>
      <c r="N6" s="9">
        <f>SUM(M6)/(M1)</f>
        <v>14</v>
      </c>
    </row>
    <row r="7" spans="1:14" s="7" customFormat="1" ht="12.75">
      <c r="A7" s="7" t="s">
        <v>13</v>
      </c>
      <c r="B7" s="8">
        <v>8</v>
      </c>
      <c r="C7" s="8">
        <v>12</v>
      </c>
      <c r="D7" s="8">
        <v>5</v>
      </c>
      <c r="E7" s="8">
        <v>8</v>
      </c>
      <c r="F7" s="8">
        <v>18</v>
      </c>
      <c r="G7" s="8">
        <v>11</v>
      </c>
      <c r="H7" s="8">
        <v>7</v>
      </c>
      <c r="I7" s="8">
        <v>14</v>
      </c>
      <c r="J7" s="8">
        <v>11</v>
      </c>
      <c r="K7" s="8">
        <v>5</v>
      </c>
      <c r="L7" s="1"/>
      <c r="M7" s="8">
        <f t="shared" si="1"/>
        <v>99</v>
      </c>
      <c r="N7" s="9">
        <f>SUM(M7)/(M1)</f>
        <v>9.9</v>
      </c>
    </row>
    <row r="8" spans="1:14" s="7" customFormat="1" ht="12.75">
      <c r="A8" s="7" t="s">
        <v>14</v>
      </c>
      <c r="B8" s="8">
        <v>0</v>
      </c>
      <c r="C8" s="8">
        <v>4</v>
      </c>
      <c r="D8" s="8">
        <v>3</v>
      </c>
      <c r="E8" s="8">
        <v>8</v>
      </c>
      <c r="F8" s="8">
        <v>1</v>
      </c>
      <c r="G8" s="8">
        <v>4</v>
      </c>
      <c r="H8" s="8">
        <v>3</v>
      </c>
      <c r="I8" s="8">
        <v>7</v>
      </c>
      <c r="J8" s="8">
        <v>3</v>
      </c>
      <c r="K8" s="8">
        <v>0</v>
      </c>
      <c r="L8" s="8"/>
      <c r="M8" s="8">
        <f t="shared" si="1"/>
        <v>33</v>
      </c>
      <c r="N8" s="9">
        <f>SUM(M8)/(M1)</f>
        <v>3.3</v>
      </c>
    </row>
    <row r="9" spans="1:14" s="7" customFormat="1" ht="12.75">
      <c r="A9" s="7" t="s">
        <v>15</v>
      </c>
      <c r="B9" s="8">
        <v>1</v>
      </c>
      <c r="C9" s="8">
        <v>3</v>
      </c>
      <c r="D9" s="8">
        <v>1</v>
      </c>
      <c r="E9" s="8">
        <v>0</v>
      </c>
      <c r="F9" s="8">
        <v>1</v>
      </c>
      <c r="G9" s="8">
        <v>1</v>
      </c>
      <c r="H9" s="8">
        <v>0</v>
      </c>
      <c r="I9" s="8">
        <v>0</v>
      </c>
      <c r="J9" s="8">
        <v>0</v>
      </c>
      <c r="K9" s="8">
        <v>1</v>
      </c>
      <c r="L9" s="8"/>
      <c r="M9" s="8">
        <f t="shared" si="1"/>
        <v>8</v>
      </c>
      <c r="N9" s="9">
        <f>SUM(M9)/(M1)</f>
        <v>0.8</v>
      </c>
    </row>
    <row r="10" spans="1:14" s="7" customFormat="1" ht="12.75">
      <c r="A10" s="7" t="s">
        <v>16</v>
      </c>
      <c r="B10" s="8">
        <v>9</v>
      </c>
      <c r="C10" s="8">
        <v>11</v>
      </c>
      <c r="D10" s="8">
        <v>13</v>
      </c>
      <c r="E10" s="8">
        <v>12</v>
      </c>
      <c r="F10" s="8">
        <v>12</v>
      </c>
      <c r="G10" s="8">
        <v>13</v>
      </c>
      <c r="H10" s="8">
        <v>8</v>
      </c>
      <c r="I10" s="8">
        <v>6</v>
      </c>
      <c r="J10" s="8">
        <v>10</v>
      </c>
      <c r="K10" s="8">
        <v>15</v>
      </c>
      <c r="L10" s="8"/>
      <c r="M10" s="8">
        <f t="shared" si="1"/>
        <v>109</v>
      </c>
      <c r="N10" s="9">
        <f>SUM(M10)/(M1)</f>
        <v>10.9</v>
      </c>
    </row>
    <row r="11" spans="1:14" s="7" customFormat="1" ht="12.75">
      <c r="A11" s="7" t="s">
        <v>17</v>
      </c>
      <c r="B11" s="8">
        <v>0</v>
      </c>
      <c r="C11" s="8">
        <v>5</v>
      </c>
      <c r="D11" s="8">
        <v>4</v>
      </c>
      <c r="E11" s="8">
        <v>5</v>
      </c>
      <c r="F11" s="8">
        <v>8</v>
      </c>
      <c r="G11" s="8">
        <v>7</v>
      </c>
      <c r="H11" s="8">
        <v>3</v>
      </c>
      <c r="I11" s="8">
        <v>3</v>
      </c>
      <c r="J11" s="8">
        <v>4</v>
      </c>
      <c r="K11" s="8">
        <v>2</v>
      </c>
      <c r="L11" s="8"/>
      <c r="M11" s="8">
        <f t="shared" si="1"/>
        <v>41</v>
      </c>
      <c r="N11" s="9">
        <f>SUM(M11)/(M1)</f>
        <v>4.1</v>
      </c>
    </row>
    <row r="12" spans="1:14" s="7" customFormat="1" ht="12.75">
      <c r="A12" s="7" t="s">
        <v>18</v>
      </c>
      <c r="B12" s="10">
        <f aca="true" t="shared" si="2" ref="B12:N12">SUM(B11)/(B10)</f>
        <v>0</v>
      </c>
      <c r="C12" s="10">
        <f t="shared" si="2"/>
        <v>0.45454545454545453</v>
      </c>
      <c r="D12" s="10">
        <f t="shared" si="2"/>
        <v>0.3076923076923077</v>
      </c>
      <c r="E12" s="10">
        <f t="shared" si="2"/>
        <v>0.4166666666666667</v>
      </c>
      <c r="F12" s="10">
        <f t="shared" si="2"/>
        <v>0.6666666666666666</v>
      </c>
      <c r="G12" s="10">
        <f t="shared" si="2"/>
        <v>0.5384615384615384</v>
      </c>
      <c r="H12" s="10">
        <f t="shared" si="2"/>
        <v>0.375</v>
      </c>
      <c r="I12" s="10">
        <f t="shared" si="2"/>
        <v>0.5</v>
      </c>
      <c r="J12" s="10">
        <f t="shared" si="2"/>
        <v>0.4</v>
      </c>
      <c r="K12" s="10">
        <f t="shared" si="2"/>
        <v>0.13333333333333333</v>
      </c>
      <c r="L12" s="10"/>
      <c r="M12" s="10">
        <f t="shared" si="2"/>
        <v>0.3761467889908257</v>
      </c>
      <c r="N12" s="10">
        <f t="shared" si="2"/>
        <v>0.37614678899082565</v>
      </c>
    </row>
    <row r="13" spans="1:14" s="7" customFormat="1" ht="12.75">
      <c r="A13" s="7" t="s">
        <v>19</v>
      </c>
      <c r="B13" s="8">
        <v>1</v>
      </c>
      <c r="C13" s="8">
        <v>2</v>
      </c>
      <c r="D13" s="8">
        <v>3</v>
      </c>
      <c r="E13" s="8">
        <v>3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4</v>
      </c>
      <c r="L13" s="8"/>
      <c r="M13" s="8">
        <f>SUM(B13:L13)</f>
        <v>15</v>
      </c>
      <c r="N13" s="9">
        <f>SUM(M13)/(M1)</f>
        <v>1.5</v>
      </c>
    </row>
    <row r="14" spans="1:14" s="7" customFormat="1" ht="12.75">
      <c r="A14" s="7" t="s">
        <v>20</v>
      </c>
      <c r="B14" s="8">
        <v>1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</v>
      </c>
      <c r="L14" s="8"/>
      <c r="M14" s="8">
        <f>SUM(B14:L14)</f>
        <v>6</v>
      </c>
      <c r="N14" s="9">
        <f>SUM(M14)/(M1)</f>
        <v>0.6</v>
      </c>
    </row>
    <row r="15" spans="1:14" s="7" customFormat="1" ht="12.75">
      <c r="A15" s="7" t="s">
        <v>21</v>
      </c>
      <c r="B15" s="10">
        <f>SUM(B14)/(B13)</f>
        <v>1</v>
      </c>
      <c r="C15" s="10">
        <f>SUM(C14)/(C13)</f>
        <v>0.5</v>
      </c>
      <c r="D15" s="10">
        <f>SUM(D14)/(D13)</f>
        <v>0.3333333333333333</v>
      </c>
      <c r="E15" s="10">
        <f aca="true" t="shared" si="3" ref="E15:K15">SUM(E14)/(E13)</f>
        <v>0.3333333333333333</v>
      </c>
      <c r="F15" s="10">
        <f t="shared" si="3"/>
        <v>0</v>
      </c>
      <c r="G15" s="10">
        <v>0</v>
      </c>
      <c r="H15" s="10">
        <v>0</v>
      </c>
      <c r="I15" s="10">
        <v>0</v>
      </c>
      <c r="J15" s="10">
        <f t="shared" si="3"/>
        <v>0</v>
      </c>
      <c r="K15" s="10">
        <f t="shared" si="3"/>
        <v>0.5</v>
      </c>
      <c r="L15" s="10"/>
      <c r="M15" s="10">
        <f>SUM(M14)/(M13)</f>
        <v>0.4</v>
      </c>
      <c r="N15" s="10">
        <f>SUM(N14)/(N13)</f>
        <v>0.39999999999999997</v>
      </c>
    </row>
    <row r="16" spans="1:14" s="7" customFormat="1" ht="12.75">
      <c r="A16" s="7" t="s">
        <v>22</v>
      </c>
      <c r="B16" s="8">
        <f aca="true" t="shared" si="4" ref="B16:K16">SUM(B17)+(B22)</f>
        <v>44</v>
      </c>
      <c r="C16" s="8">
        <f t="shared" si="4"/>
        <v>63</v>
      </c>
      <c r="D16" s="8">
        <f t="shared" si="4"/>
        <v>52</v>
      </c>
      <c r="E16" s="8">
        <f t="shared" si="4"/>
        <v>58</v>
      </c>
      <c r="F16" s="8">
        <f t="shared" si="4"/>
        <v>61</v>
      </c>
      <c r="G16" s="8">
        <f t="shared" si="4"/>
        <v>61</v>
      </c>
      <c r="H16" s="8">
        <f t="shared" si="4"/>
        <v>40</v>
      </c>
      <c r="I16" s="8">
        <f t="shared" si="4"/>
        <v>50</v>
      </c>
      <c r="J16" s="8">
        <f t="shared" si="4"/>
        <v>52</v>
      </c>
      <c r="K16" s="8">
        <f t="shared" si="4"/>
        <v>54</v>
      </c>
      <c r="L16" s="8"/>
      <c r="M16" s="8">
        <f aca="true" t="shared" si="5" ref="M16:M25">SUM(B16:L16)</f>
        <v>535</v>
      </c>
      <c r="N16" s="9">
        <f>SUM(M16)/(M1)</f>
        <v>53.5</v>
      </c>
    </row>
    <row r="17" spans="1:14" s="7" customFormat="1" ht="12.75">
      <c r="A17" s="7" t="s">
        <v>23</v>
      </c>
      <c r="B17" s="8">
        <v>39</v>
      </c>
      <c r="C17" s="8">
        <v>50</v>
      </c>
      <c r="D17" s="8">
        <v>36</v>
      </c>
      <c r="E17" s="8">
        <v>43</v>
      </c>
      <c r="F17" s="8">
        <v>57</v>
      </c>
      <c r="G17" s="8">
        <v>52</v>
      </c>
      <c r="H17" s="8">
        <v>35</v>
      </c>
      <c r="I17" s="8">
        <v>38</v>
      </c>
      <c r="J17" s="8">
        <v>40</v>
      </c>
      <c r="K17" s="8">
        <v>44</v>
      </c>
      <c r="L17" s="8"/>
      <c r="M17" s="8">
        <f t="shared" si="5"/>
        <v>434</v>
      </c>
      <c r="N17" s="9">
        <f>SUM(M17)/(M1)</f>
        <v>43.4</v>
      </c>
    </row>
    <row r="18" spans="1:14" s="7" customFormat="1" ht="12.75">
      <c r="A18" s="7" t="s">
        <v>24</v>
      </c>
      <c r="B18" s="8">
        <v>143</v>
      </c>
      <c r="C18" s="8">
        <v>202</v>
      </c>
      <c r="D18" s="8">
        <v>48</v>
      </c>
      <c r="E18" s="8">
        <v>159</v>
      </c>
      <c r="F18" s="8">
        <v>271</v>
      </c>
      <c r="G18" s="8">
        <v>276</v>
      </c>
      <c r="H18" s="8">
        <v>110</v>
      </c>
      <c r="I18" s="8">
        <v>329</v>
      </c>
      <c r="J18" s="8">
        <v>266</v>
      </c>
      <c r="K18" s="8">
        <v>98</v>
      </c>
      <c r="L18" s="8"/>
      <c r="M18" s="8">
        <f t="shared" si="5"/>
        <v>1902</v>
      </c>
      <c r="N18" s="9">
        <f>SUM(M18)/(M1)</f>
        <v>190.2</v>
      </c>
    </row>
    <row r="19" spans="1:14" s="7" customFormat="1" ht="12.75">
      <c r="A19" s="7" t="s">
        <v>25</v>
      </c>
      <c r="B19" s="8">
        <v>13</v>
      </c>
      <c r="C19" s="8">
        <v>65</v>
      </c>
      <c r="D19" s="8">
        <v>55</v>
      </c>
      <c r="E19" s="8">
        <v>139</v>
      </c>
      <c r="F19" s="8">
        <v>14</v>
      </c>
      <c r="G19" s="8">
        <v>90</v>
      </c>
      <c r="H19" s="8">
        <v>140</v>
      </c>
      <c r="I19" s="8">
        <v>128</v>
      </c>
      <c r="J19" s="8">
        <v>85</v>
      </c>
      <c r="K19" s="8">
        <v>8</v>
      </c>
      <c r="L19" s="8"/>
      <c r="M19" s="8">
        <f t="shared" si="5"/>
        <v>737</v>
      </c>
      <c r="N19" s="9">
        <f>SUM(M19)/(M1)</f>
        <v>73.7</v>
      </c>
    </row>
    <row r="20" spans="1:14" s="7" customFormat="1" ht="12.75">
      <c r="A20" s="7" t="s">
        <v>26</v>
      </c>
      <c r="B20" s="8">
        <f aca="true" t="shared" si="6" ref="B20:K20">SUM(B18)+(B19)</f>
        <v>156</v>
      </c>
      <c r="C20" s="8">
        <f t="shared" si="6"/>
        <v>267</v>
      </c>
      <c r="D20" s="8">
        <f t="shared" si="6"/>
        <v>103</v>
      </c>
      <c r="E20" s="8">
        <f t="shared" si="6"/>
        <v>298</v>
      </c>
      <c r="F20" s="8">
        <f t="shared" si="6"/>
        <v>285</v>
      </c>
      <c r="G20" s="8">
        <f t="shared" si="6"/>
        <v>366</v>
      </c>
      <c r="H20" s="8">
        <f t="shared" si="6"/>
        <v>250</v>
      </c>
      <c r="I20" s="8">
        <f t="shared" si="6"/>
        <v>457</v>
      </c>
      <c r="J20" s="8">
        <f t="shared" si="6"/>
        <v>351</v>
      </c>
      <c r="K20" s="8">
        <f t="shared" si="6"/>
        <v>106</v>
      </c>
      <c r="L20" s="8"/>
      <c r="M20" s="8">
        <f t="shared" si="5"/>
        <v>2639</v>
      </c>
      <c r="N20" s="9">
        <f>SUM(M20)/(M1)</f>
        <v>263.9</v>
      </c>
    </row>
    <row r="21" spans="1:14" s="7" customFormat="1" ht="12.75">
      <c r="A21" s="7" t="s">
        <v>27</v>
      </c>
      <c r="B21" s="8">
        <v>2</v>
      </c>
      <c r="C21" s="8">
        <v>10</v>
      </c>
      <c r="D21" s="8">
        <v>6</v>
      </c>
      <c r="E21" s="8">
        <v>11</v>
      </c>
      <c r="F21" s="8">
        <v>3</v>
      </c>
      <c r="G21" s="8">
        <v>7</v>
      </c>
      <c r="H21" s="8">
        <v>3</v>
      </c>
      <c r="I21" s="8">
        <v>7</v>
      </c>
      <c r="J21" s="8">
        <v>9</v>
      </c>
      <c r="K21" s="8">
        <v>4</v>
      </c>
      <c r="L21" s="8"/>
      <c r="M21" s="8">
        <f t="shared" si="5"/>
        <v>62</v>
      </c>
      <c r="N21" s="9">
        <f>SUM(M21)/(M1)</f>
        <v>6.2</v>
      </c>
    </row>
    <row r="22" spans="1:14" s="7" customFormat="1" ht="12.75">
      <c r="A22" s="7" t="s">
        <v>28</v>
      </c>
      <c r="B22" s="8">
        <v>5</v>
      </c>
      <c r="C22" s="8">
        <v>13</v>
      </c>
      <c r="D22" s="8">
        <v>16</v>
      </c>
      <c r="E22" s="8">
        <v>15</v>
      </c>
      <c r="F22" s="8">
        <v>4</v>
      </c>
      <c r="G22" s="8">
        <v>9</v>
      </c>
      <c r="H22" s="8">
        <v>5</v>
      </c>
      <c r="I22" s="8">
        <v>12</v>
      </c>
      <c r="J22" s="8">
        <v>12</v>
      </c>
      <c r="K22" s="8">
        <v>10</v>
      </c>
      <c r="L22" s="8"/>
      <c r="M22" s="8">
        <f t="shared" si="5"/>
        <v>101</v>
      </c>
      <c r="N22" s="9">
        <f>SUM(M22)/(M1)</f>
        <v>10.1</v>
      </c>
    </row>
    <row r="23" spans="1:14" s="7" customFormat="1" ht="12.75">
      <c r="A23" s="7" t="s">
        <v>29</v>
      </c>
      <c r="B23" s="8">
        <v>0</v>
      </c>
      <c r="C23" s="8">
        <v>1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8">
        <f t="shared" si="5"/>
        <v>4</v>
      </c>
      <c r="N23" s="9">
        <f>SUM(M23)/(M1)</f>
        <v>0.4</v>
      </c>
    </row>
    <row r="24" spans="1:14" s="7" customFormat="1" ht="12.75">
      <c r="A24" s="7" t="s">
        <v>30</v>
      </c>
      <c r="B24" s="8">
        <v>9</v>
      </c>
      <c r="C24" s="8">
        <v>3</v>
      </c>
      <c r="D24" s="8">
        <v>6</v>
      </c>
      <c r="E24" s="8">
        <v>2</v>
      </c>
      <c r="F24" s="8">
        <v>0</v>
      </c>
      <c r="G24" s="8">
        <v>3</v>
      </c>
      <c r="H24" s="8">
        <v>5</v>
      </c>
      <c r="I24" s="8">
        <v>2</v>
      </c>
      <c r="J24" s="8">
        <v>4</v>
      </c>
      <c r="K24" s="8">
        <v>7</v>
      </c>
      <c r="L24" s="8"/>
      <c r="M24" s="8">
        <f t="shared" si="5"/>
        <v>41</v>
      </c>
      <c r="N24" s="9">
        <f>SUM(M24)/(M1)</f>
        <v>4.1</v>
      </c>
    </row>
    <row r="25" spans="1:14" s="7" customFormat="1" ht="12.75">
      <c r="A25" s="7" t="s">
        <v>31</v>
      </c>
      <c r="B25" s="8">
        <v>312</v>
      </c>
      <c r="C25" s="8">
        <v>43</v>
      </c>
      <c r="D25" s="8">
        <v>212</v>
      </c>
      <c r="E25" s="8">
        <v>58</v>
      </c>
      <c r="F25" s="8">
        <v>0</v>
      </c>
      <c r="G25" s="8">
        <v>97</v>
      </c>
      <c r="H25" s="8">
        <v>136</v>
      </c>
      <c r="I25" s="8">
        <v>81</v>
      </c>
      <c r="J25" s="8">
        <v>140</v>
      </c>
      <c r="K25" s="8">
        <v>242</v>
      </c>
      <c r="L25" s="8"/>
      <c r="M25" s="8">
        <f t="shared" si="5"/>
        <v>1321</v>
      </c>
      <c r="N25" s="9">
        <f>SUM(M25)/(M1)</f>
        <v>132.1</v>
      </c>
    </row>
    <row r="26" spans="1:14" s="7" customFormat="1" ht="12.75">
      <c r="A26" s="7" t="s">
        <v>32</v>
      </c>
      <c r="B26" s="9">
        <f aca="true" t="shared" si="7" ref="B26:K26">SUM(B25/B24)</f>
        <v>34.666666666666664</v>
      </c>
      <c r="C26" s="9">
        <f t="shared" si="7"/>
        <v>14.333333333333334</v>
      </c>
      <c r="D26" s="9">
        <f t="shared" si="7"/>
        <v>35.333333333333336</v>
      </c>
      <c r="E26" s="9">
        <f t="shared" si="7"/>
        <v>29</v>
      </c>
      <c r="F26" s="9" t="s">
        <v>152</v>
      </c>
      <c r="G26" s="9">
        <f t="shared" si="7"/>
        <v>32.333333333333336</v>
      </c>
      <c r="H26" s="9">
        <f t="shared" si="7"/>
        <v>27.2</v>
      </c>
      <c r="I26" s="9">
        <f t="shared" si="7"/>
        <v>40.5</v>
      </c>
      <c r="J26" s="9">
        <f t="shared" si="7"/>
        <v>35</v>
      </c>
      <c r="K26" s="9">
        <f t="shared" si="7"/>
        <v>34.57142857142857</v>
      </c>
      <c r="L26" s="9"/>
      <c r="M26" s="9"/>
      <c r="N26" s="9">
        <f>SUM(M25)/(M24)</f>
        <v>32.21951219512195</v>
      </c>
    </row>
    <row r="27" spans="1:14" s="7" customFormat="1" ht="12.75">
      <c r="A27" s="7" t="s">
        <v>33</v>
      </c>
      <c r="B27" s="8">
        <v>1</v>
      </c>
      <c r="C27" s="8">
        <v>1</v>
      </c>
      <c r="D27" s="8">
        <v>0</v>
      </c>
      <c r="E27" s="8">
        <v>2</v>
      </c>
      <c r="F27" s="8">
        <v>1</v>
      </c>
      <c r="G27" s="8">
        <v>3</v>
      </c>
      <c r="H27" s="8">
        <v>4</v>
      </c>
      <c r="I27" s="8">
        <v>2</v>
      </c>
      <c r="J27" s="8">
        <v>1</v>
      </c>
      <c r="K27" s="8">
        <v>0</v>
      </c>
      <c r="L27" s="8"/>
      <c r="M27" s="8">
        <f>SUM(B27:L27)</f>
        <v>15</v>
      </c>
      <c r="N27" s="9">
        <f>SUM(M27)/(M1)</f>
        <v>1.5</v>
      </c>
    </row>
    <row r="28" spans="1:14" s="7" customFormat="1" ht="12.75">
      <c r="A28" s="7" t="s">
        <v>34</v>
      </c>
      <c r="B28" s="8">
        <v>0</v>
      </c>
      <c r="C28" s="8">
        <v>0</v>
      </c>
      <c r="D28" s="8">
        <v>0</v>
      </c>
      <c r="E28" s="8">
        <v>2</v>
      </c>
      <c r="F28" s="8">
        <v>1</v>
      </c>
      <c r="G28" s="8">
        <v>1</v>
      </c>
      <c r="H28" s="8">
        <v>4</v>
      </c>
      <c r="I28" s="8">
        <v>1</v>
      </c>
      <c r="J28" s="8">
        <v>1</v>
      </c>
      <c r="K28" s="8">
        <v>0</v>
      </c>
      <c r="L28" s="8"/>
      <c r="M28" s="8">
        <f>SUM(B28:L28)</f>
        <v>10</v>
      </c>
      <c r="N28" s="9">
        <f>SUM(M28)/(M1)</f>
        <v>1</v>
      </c>
    </row>
    <row r="29" spans="1:14" s="7" customFormat="1" ht="12.75">
      <c r="A29" s="7" t="s">
        <v>35</v>
      </c>
      <c r="B29" s="8">
        <v>8</v>
      </c>
      <c r="C29" s="8">
        <v>10</v>
      </c>
      <c r="D29" s="8">
        <v>5</v>
      </c>
      <c r="E29" s="8">
        <v>5</v>
      </c>
      <c r="F29" s="8">
        <v>3</v>
      </c>
      <c r="G29" s="8">
        <v>10</v>
      </c>
      <c r="H29" s="8">
        <v>1</v>
      </c>
      <c r="I29" s="8">
        <v>6</v>
      </c>
      <c r="J29" s="8">
        <v>11</v>
      </c>
      <c r="K29" s="8">
        <v>5</v>
      </c>
      <c r="L29" s="8"/>
      <c r="M29" s="8">
        <f>SUM(B29:L29)</f>
        <v>64</v>
      </c>
      <c r="N29" s="9">
        <f>SUM(M29)/(M1)</f>
        <v>6.4</v>
      </c>
    </row>
    <row r="30" spans="1:14" s="7" customFormat="1" ht="12.75">
      <c r="A30" s="7" t="s">
        <v>36</v>
      </c>
      <c r="B30" s="8">
        <v>64</v>
      </c>
      <c r="C30" s="8">
        <v>86</v>
      </c>
      <c r="D30" s="8">
        <v>44</v>
      </c>
      <c r="E30" s="8">
        <v>41</v>
      </c>
      <c r="F30" s="8">
        <v>31</v>
      </c>
      <c r="G30" s="8">
        <v>87</v>
      </c>
      <c r="H30" s="8">
        <v>15</v>
      </c>
      <c r="I30" s="8">
        <v>60</v>
      </c>
      <c r="J30" s="8">
        <v>91</v>
      </c>
      <c r="K30" s="8">
        <v>49</v>
      </c>
      <c r="L30" s="8"/>
      <c r="M30" s="8">
        <f>SUM(B30:L30)</f>
        <v>568</v>
      </c>
      <c r="N30" s="9">
        <f>SUM(M30)/(M1)</f>
        <v>56.8</v>
      </c>
    </row>
    <row r="31" spans="1:14" s="7" customFormat="1" ht="13.5" thickBot="1">
      <c r="A31" s="7" t="s">
        <v>37</v>
      </c>
      <c r="B31" s="46" t="s">
        <v>140</v>
      </c>
      <c r="C31" s="46" t="s">
        <v>171</v>
      </c>
      <c r="D31" s="46" t="s">
        <v>186</v>
      </c>
      <c r="E31" s="46" t="s">
        <v>194</v>
      </c>
      <c r="F31" s="46" t="s">
        <v>203</v>
      </c>
      <c r="G31" s="46" t="s">
        <v>218</v>
      </c>
      <c r="H31" s="46" t="s">
        <v>235</v>
      </c>
      <c r="I31" s="46" t="s">
        <v>250</v>
      </c>
      <c r="J31" s="46" t="s">
        <v>262</v>
      </c>
      <c r="K31" s="46" t="s">
        <v>269</v>
      </c>
      <c r="L31" s="46"/>
      <c r="M31" s="46" t="s">
        <v>275</v>
      </c>
      <c r="N31" s="46" t="s">
        <v>277</v>
      </c>
    </row>
    <row r="32" spans="1:14" s="40" customFormat="1" ht="12" thickTop="1">
      <c r="A32" s="38" t="s">
        <v>83</v>
      </c>
      <c r="B32" s="39" t="s">
        <v>102</v>
      </c>
      <c r="C32" s="39" t="s">
        <v>90</v>
      </c>
      <c r="D32" s="39" t="s">
        <v>114</v>
      </c>
      <c r="E32" s="39" t="s">
        <v>99</v>
      </c>
      <c r="F32" s="39" t="s">
        <v>100</v>
      </c>
      <c r="G32" s="39" t="s">
        <v>98</v>
      </c>
      <c r="H32" s="39" t="s">
        <v>113</v>
      </c>
      <c r="I32" s="39" t="s">
        <v>115</v>
      </c>
      <c r="J32" s="39" t="s">
        <v>116</v>
      </c>
      <c r="K32" s="39" t="s">
        <v>117</v>
      </c>
      <c r="L32" s="39"/>
      <c r="M32" s="39" t="s">
        <v>8</v>
      </c>
      <c r="N32" s="39" t="s">
        <v>9</v>
      </c>
    </row>
    <row r="33" spans="1:14" s="7" customFormat="1" ht="12.75">
      <c r="A33" s="7" t="s">
        <v>12</v>
      </c>
      <c r="B33" s="8">
        <f aca="true" t="shared" si="8" ref="B33:K33">SUM(B34:B36)</f>
        <v>24</v>
      </c>
      <c r="C33" s="8">
        <f t="shared" si="8"/>
        <v>5</v>
      </c>
      <c r="D33" s="8">
        <f t="shared" si="8"/>
        <v>12</v>
      </c>
      <c r="E33" s="8">
        <f t="shared" si="8"/>
        <v>12</v>
      </c>
      <c r="F33" s="8">
        <f t="shared" si="8"/>
        <v>9</v>
      </c>
      <c r="G33" s="8">
        <f t="shared" si="8"/>
        <v>12</v>
      </c>
      <c r="H33" s="8">
        <f t="shared" si="8"/>
        <v>22</v>
      </c>
      <c r="I33" s="8">
        <f t="shared" si="8"/>
        <v>15</v>
      </c>
      <c r="J33" s="8">
        <f t="shared" si="8"/>
        <v>14</v>
      </c>
      <c r="K33" s="8">
        <f t="shared" si="8"/>
        <v>15</v>
      </c>
      <c r="L33" s="8"/>
      <c r="M33" s="8">
        <f aca="true" t="shared" si="9" ref="M33:M38">SUM(B33:L33)</f>
        <v>140</v>
      </c>
      <c r="N33" s="9">
        <f>SUM(M33)/(M1)</f>
        <v>14</v>
      </c>
    </row>
    <row r="34" spans="1:14" s="7" customFormat="1" ht="12.75">
      <c r="A34" s="7" t="s">
        <v>13</v>
      </c>
      <c r="B34" s="8">
        <v>12</v>
      </c>
      <c r="C34" s="8">
        <v>4</v>
      </c>
      <c r="D34" s="8">
        <v>8</v>
      </c>
      <c r="E34" s="8">
        <v>9</v>
      </c>
      <c r="F34" s="8">
        <v>4</v>
      </c>
      <c r="G34" s="8">
        <v>4</v>
      </c>
      <c r="H34" s="8">
        <v>5</v>
      </c>
      <c r="I34" s="8">
        <v>10</v>
      </c>
      <c r="J34" s="8">
        <v>4</v>
      </c>
      <c r="K34" s="8">
        <v>4</v>
      </c>
      <c r="L34" s="8"/>
      <c r="M34" s="8">
        <f t="shared" si="9"/>
        <v>64</v>
      </c>
      <c r="N34" s="9">
        <f>SUM(M34)/(M1)</f>
        <v>6.4</v>
      </c>
    </row>
    <row r="35" spans="1:14" s="7" customFormat="1" ht="12.75">
      <c r="A35" s="7" t="s">
        <v>14</v>
      </c>
      <c r="B35" s="8">
        <v>11</v>
      </c>
      <c r="C35" s="8">
        <v>0</v>
      </c>
      <c r="D35" s="8">
        <v>3</v>
      </c>
      <c r="E35" s="8">
        <v>3</v>
      </c>
      <c r="F35" s="8">
        <v>4</v>
      </c>
      <c r="G35" s="8">
        <v>8</v>
      </c>
      <c r="H35" s="8">
        <v>17</v>
      </c>
      <c r="I35" s="8">
        <v>4</v>
      </c>
      <c r="J35" s="8">
        <v>9</v>
      </c>
      <c r="K35" s="8">
        <v>11</v>
      </c>
      <c r="L35" s="8"/>
      <c r="M35" s="8">
        <f t="shared" si="9"/>
        <v>70</v>
      </c>
      <c r="N35" s="9">
        <f>SUM(M35)/(M1)</f>
        <v>7</v>
      </c>
    </row>
    <row r="36" spans="1:14" s="7" customFormat="1" ht="12.75">
      <c r="A36" s="7" t="s">
        <v>15</v>
      </c>
      <c r="B36" s="8">
        <v>1</v>
      </c>
      <c r="C36" s="8">
        <v>1</v>
      </c>
      <c r="D36" s="8">
        <v>1</v>
      </c>
      <c r="E36" s="8">
        <v>0</v>
      </c>
      <c r="F36" s="8">
        <v>1</v>
      </c>
      <c r="G36" s="8">
        <v>0</v>
      </c>
      <c r="H36" s="8">
        <v>0</v>
      </c>
      <c r="I36" s="8">
        <v>1</v>
      </c>
      <c r="J36" s="8">
        <v>1</v>
      </c>
      <c r="K36" s="8">
        <v>0</v>
      </c>
      <c r="L36" s="8"/>
      <c r="M36" s="8">
        <f t="shared" si="9"/>
        <v>6</v>
      </c>
      <c r="N36" s="9">
        <f>SUM(M36)/(M1)</f>
        <v>0.6</v>
      </c>
    </row>
    <row r="37" spans="1:14" s="7" customFormat="1" ht="12.75">
      <c r="A37" s="7" t="s">
        <v>16</v>
      </c>
      <c r="B37" s="8">
        <v>9</v>
      </c>
      <c r="C37" s="8">
        <v>7</v>
      </c>
      <c r="D37" s="8">
        <v>13</v>
      </c>
      <c r="E37" s="8">
        <v>10</v>
      </c>
      <c r="F37" s="8">
        <v>11</v>
      </c>
      <c r="G37" s="8">
        <v>10</v>
      </c>
      <c r="H37" s="8">
        <v>11</v>
      </c>
      <c r="I37" s="8">
        <v>12</v>
      </c>
      <c r="J37" s="8">
        <v>15</v>
      </c>
      <c r="K37" s="8">
        <v>15</v>
      </c>
      <c r="L37" s="8"/>
      <c r="M37" s="8">
        <f t="shared" si="9"/>
        <v>113</v>
      </c>
      <c r="N37" s="9">
        <f>SUM(M37)/(M1)</f>
        <v>11.3</v>
      </c>
    </row>
    <row r="38" spans="1:14" s="7" customFormat="1" ht="12.75">
      <c r="A38" s="7" t="s">
        <v>17</v>
      </c>
      <c r="B38" s="8">
        <v>6</v>
      </c>
      <c r="C38" s="8">
        <v>0</v>
      </c>
      <c r="D38" s="8">
        <v>5</v>
      </c>
      <c r="E38" s="8">
        <v>5</v>
      </c>
      <c r="F38" s="8">
        <v>5</v>
      </c>
      <c r="G38" s="8">
        <v>3</v>
      </c>
      <c r="H38" s="8">
        <v>6</v>
      </c>
      <c r="I38" s="8">
        <v>5</v>
      </c>
      <c r="J38" s="8">
        <v>6</v>
      </c>
      <c r="K38" s="8">
        <v>5</v>
      </c>
      <c r="L38" s="8"/>
      <c r="M38" s="8">
        <f t="shared" si="9"/>
        <v>46</v>
      </c>
      <c r="N38" s="9">
        <f>SUM(M38)/(M1)</f>
        <v>4.6</v>
      </c>
    </row>
    <row r="39" spans="1:14" s="7" customFormat="1" ht="12.75">
      <c r="A39" s="7" t="s">
        <v>18</v>
      </c>
      <c r="B39" s="10">
        <f aca="true" t="shared" si="10" ref="B39:N39">SUM(B38)/(B37)</f>
        <v>0.6666666666666666</v>
      </c>
      <c r="C39" s="10">
        <f t="shared" si="10"/>
        <v>0</v>
      </c>
      <c r="D39" s="10">
        <f t="shared" si="10"/>
        <v>0.38461538461538464</v>
      </c>
      <c r="E39" s="10">
        <f t="shared" si="10"/>
        <v>0.5</v>
      </c>
      <c r="F39" s="10">
        <f t="shared" si="10"/>
        <v>0.45454545454545453</v>
      </c>
      <c r="G39" s="10">
        <f t="shared" si="10"/>
        <v>0.3</v>
      </c>
      <c r="H39" s="10">
        <f t="shared" si="10"/>
        <v>0.5454545454545454</v>
      </c>
      <c r="I39" s="10">
        <f t="shared" si="10"/>
        <v>0.4166666666666667</v>
      </c>
      <c r="J39" s="10">
        <f t="shared" si="10"/>
        <v>0.4</v>
      </c>
      <c r="K39" s="10">
        <f t="shared" si="10"/>
        <v>0.3333333333333333</v>
      </c>
      <c r="L39" s="10"/>
      <c r="M39" s="10">
        <f t="shared" si="10"/>
        <v>0.40707964601769914</v>
      </c>
      <c r="N39" s="10">
        <f t="shared" si="10"/>
        <v>0.4070796460176991</v>
      </c>
    </row>
    <row r="40" spans="1:14" s="7" customFormat="1" ht="12.75">
      <c r="A40" s="7" t="s">
        <v>19</v>
      </c>
      <c r="B40" s="8">
        <v>3</v>
      </c>
      <c r="C40" s="8">
        <v>2</v>
      </c>
      <c r="D40" s="8">
        <v>6</v>
      </c>
      <c r="E40" s="8">
        <v>3</v>
      </c>
      <c r="F40" s="8">
        <v>3</v>
      </c>
      <c r="G40" s="8">
        <v>2</v>
      </c>
      <c r="H40" s="8">
        <v>1</v>
      </c>
      <c r="I40" s="8">
        <v>2</v>
      </c>
      <c r="J40" s="8">
        <v>3</v>
      </c>
      <c r="K40" s="8">
        <v>2</v>
      </c>
      <c r="L40" s="8"/>
      <c r="M40" s="8">
        <f>SUM(B40:L40)</f>
        <v>27</v>
      </c>
      <c r="N40" s="9">
        <f>SUM(M40)/(M1)</f>
        <v>2.7</v>
      </c>
    </row>
    <row r="41" spans="1:14" s="7" customFormat="1" ht="12.75">
      <c r="A41" s="7" t="s">
        <v>20</v>
      </c>
      <c r="B41" s="8">
        <v>0</v>
      </c>
      <c r="C41" s="8">
        <v>1</v>
      </c>
      <c r="D41" s="8">
        <v>3</v>
      </c>
      <c r="E41" s="8">
        <v>0</v>
      </c>
      <c r="F41" s="8">
        <v>1</v>
      </c>
      <c r="G41" s="8">
        <v>1</v>
      </c>
      <c r="H41" s="8">
        <v>1</v>
      </c>
      <c r="I41" s="8">
        <v>0</v>
      </c>
      <c r="J41" s="8">
        <v>3</v>
      </c>
      <c r="K41" s="8">
        <v>0</v>
      </c>
      <c r="L41" s="8"/>
      <c r="M41" s="8">
        <f>SUM(B41:L41)</f>
        <v>10</v>
      </c>
      <c r="N41" s="9">
        <f>SUM(M41)/(M1)</f>
        <v>1</v>
      </c>
    </row>
    <row r="42" spans="1:14" s="7" customFormat="1" ht="12.75">
      <c r="A42" s="7" t="s">
        <v>21</v>
      </c>
      <c r="B42" s="10">
        <f aca="true" t="shared" si="11" ref="B42:N42">SUM(B41)/(B40)</f>
        <v>0</v>
      </c>
      <c r="C42" s="10">
        <f t="shared" si="11"/>
        <v>0.5</v>
      </c>
      <c r="D42" s="10">
        <f t="shared" si="11"/>
        <v>0.5</v>
      </c>
      <c r="E42" s="10">
        <f t="shared" si="11"/>
        <v>0</v>
      </c>
      <c r="F42" s="10">
        <f t="shared" si="11"/>
        <v>0.3333333333333333</v>
      </c>
      <c r="G42" s="10">
        <f t="shared" si="11"/>
        <v>0.5</v>
      </c>
      <c r="H42" s="10">
        <f t="shared" si="11"/>
        <v>1</v>
      </c>
      <c r="I42" s="10">
        <f t="shared" si="11"/>
        <v>0</v>
      </c>
      <c r="J42" s="10">
        <f t="shared" si="11"/>
        <v>1</v>
      </c>
      <c r="K42" s="10">
        <f t="shared" si="11"/>
        <v>0</v>
      </c>
      <c r="L42" s="10"/>
      <c r="M42" s="10">
        <f t="shared" si="11"/>
        <v>0.37037037037037035</v>
      </c>
      <c r="N42" s="10">
        <f t="shared" si="11"/>
        <v>0.37037037037037035</v>
      </c>
    </row>
    <row r="43" spans="1:14" s="7" customFormat="1" ht="12.75">
      <c r="A43" s="7" t="s">
        <v>22</v>
      </c>
      <c r="B43" s="8">
        <f aca="true" t="shared" si="12" ref="B43:K43">SUM(B44)+(B49)</f>
        <v>64</v>
      </c>
      <c r="C43" s="8">
        <f t="shared" si="12"/>
        <v>31</v>
      </c>
      <c r="D43" s="8">
        <f t="shared" si="12"/>
        <v>59</v>
      </c>
      <c r="E43" s="8">
        <f t="shared" si="12"/>
        <v>49</v>
      </c>
      <c r="F43" s="8">
        <f t="shared" si="12"/>
        <v>41</v>
      </c>
      <c r="G43" s="8">
        <f t="shared" si="12"/>
        <v>50</v>
      </c>
      <c r="H43" s="8">
        <f t="shared" si="12"/>
        <v>63</v>
      </c>
      <c r="I43" s="8">
        <f t="shared" si="12"/>
        <v>49</v>
      </c>
      <c r="J43" s="8">
        <f t="shared" si="12"/>
        <v>60</v>
      </c>
      <c r="K43" s="8">
        <f t="shared" si="12"/>
        <v>58</v>
      </c>
      <c r="L43" s="8"/>
      <c r="M43" s="8">
        <f aca="true" t="shared" si="13" ref="M43:M52">SUM(B43:L43)</f>
        <v>524</v>
      </c>
      <c r="N43" s="9">
        <f>SUM(M43)/(M1)</f>
        <v>52.4</v>
      </c>
    </row>
    <row r="44" spans="1:14" s="7" customFormat="1" ht="12.75">
      <c r="A44" s="7" t="s">
        <v>23</v>
      </c>
      <c r="B44" s="8">
        <v>39</v>
      </c>
      <c r="C44" s="8">
        <v>24</v>
      </c>
      <c r="D44" s="8">
        <v>45</v>
      </c>
      <c r="E44" s="8">
        <v>34</v>
      </c>
      <c r="F44" s="8">
        <v>27</v>
      </c>
      <c r="G44" s="8">
        <v>19</v>
      </c>
      <c r="H44" s="8">
        <v>27</v>
      </c>
      <c r="I44" s="8">
        <v>25</v>
      </c>
      <c r="J44" s="8">
        <v>27</v>
      </c>
      <c r="K44" s="8">
        <v>27</v>
      </c>
      <c r="L44" s="8"/>
      <c r="M44" s="8">
        <f t="shared" si="13"/>
        <v>294</v>
      </c>
      <c r="N44" s="9">
        <f>SUM(M44)/(M1)</f>
        <v>29.4</v>
      </c>
    </row>
    <row r="45" spans="1:14" s="7" customFormat="1" ht="12.75">
      <c r="A45" s="7" t="s">
        <v>24</v>
      </c>
      <c r="B45" s="8">
        <v>187</v>
      </c>
      <c r="C45" s="8">
        <v>64</v>
      </c>
      <c r="D45" s="8">
        <v>176</v>
      </c>
      <c r="E45" s="8">
        <v>133</v>
      </c>
      <c r="F45" s="8">
        <v>69</v>
      </c>
      <c r="G45" s="8">
        <v>34</v>
      </c>
      <c r="H45" s="8">
        <v>98</v>
      </c>
      <c r="I45" s="8">
        <v>167</v>
      </c>
      <c r="J45" s="8">
        <v>45</v>
      </c>
      <c r="K45" s="8">
        <v>71</v>
      </c>
      <c r="L45" s="8"/>
      <c r="M45" s="8">
        <f t="shared" si="13"/>
        <v>1044</v>
      </c>
      <c r="N45" s="9">
        <f>SUM(M45)/(M1)</f>
        <v>104.4</v>
      </c>
    </row>
    <row r="46" spans="1:14" s="7" customFormat="1" ht="12.75">
      <c r="A46" s="7" t="s">
        <v>25</v>
      </c>
      <c r="B46" s="8">
        <v>266</v>
      </c>
      <c r="C46" s="8">
        <v>8</v>
      </c>
      <c r="D46" s="8">
        <v>94</v>
      </c>
      <c r="E46" s="8">
        <v>130</v>
      </c>
      <c r="F46" s="8">
        <v>72</v>
      </c>
      <c r="G46" s="8">
        <v>304</v>
      </c>
      <c r="H46" s="8">
        <v>387</v>
      </c>
      <c r="I46" s="8">
        <v>125</v>
      </c>
      <c r="J46" s="8">
        <v>179</v>
      </c>
      <c r="K46" s="8">
        <v>304</v>
      </c>
      <c r="L46" s="8"/>
      <c r="M46" s="8">
        <f t="shared" si="13"/>
        <v>1869</v>
      </c>
      <c r="N46" s="9">
        <f>SUM(M46)/(M1)</f>
        <v>186.9</v>
      </c>
    </row>
    <row r="47" spans="1:14" s="7" customFormat="1" ht="12.75">
      <c r="A47" s="7" t="s">
        <v>26</v>
      </c>
      <c r="B47" s="8">
        <f aca="true" t="shared" si="14" ref="B47:K47">SUM(B45)+(B46)</f>
        <v>453</v>
      </c>
      <c r="C47" s="8">
        <f t="shared" si="14"/>
        <v>72</v>
      </c>
      <c r="D47" s="8">
        <f t="shared" si="14"/>
        <v>270</v>
      </c>
      <c r="E47" s="8">
        <f t="shared" si="14"/>
        <v>263</v>
      </c>
      <c r="F47" s="8">
        <f t="shared" si="14"/>
        <v>141</v>
      </c>
      <c r="G47" s="8">
        <f t="shared" si="14"/>
        <v>338</v>
      </c>
      <c r="H47" s="8">
        <f t="shared" si="14"/>
        <v>485</v>
      </c>
      <c r="I47" s="8">
        <f t="shared" si="14"/>
        <v>292</v>
      </c>
      <c r="J47" s="8">
        <f t="shared" si="14"/>
        <v>224</v>
      </c>
      <c r="K47" s="8">
        <f t="shared" si="14"/>
        <v>375</v>
      </c>
      <c r="L47" s="8"/>
      <c r="M47" s="8">
        <f t="shared" si="13"/>
        <v>2913</v>
      </c>
      <c r="N47" s="9">
        <f>SUM(M47)/(M1)</f>
        <v>291.3</v>
      </c>
    </row>
    <row r="48" spans="1:14" s="7" customFormat="1" ht="12.75">
      <c r="A48" s="7" t="s">
        <v>27</v>
      </c>
      <c r="B48" s="8">
        <v>12</v>
      </c>
      <c r="C48" s="8">
        <v>2</v>
      </c>
      <c r="D48" s="8">
        <v>8</v>
      </c>
      <c r="E48" s="8">
        <v>8</v>
      </c>
      <c r="F48" s="8">
        <v>8</v>
      </c>
      <c r="G48" s="8">
        <v>13</v>
      </c>
      <c r="H48" s="8">
        <v>27</v>
      </c>
      <c r="I48" s="8">
        <v>12</v>
      </c>
      <c r="J48" s="8">
        <v>20</v>
      </c>
      <c r="K48" s="8">
        <v>14</v>
      </c>
      <c r="L48" s="8"/>
      <c r="M48" s="8">
        <f t="shared" si="13"/>
        <v>124</v>
      </c>
      <c r="N48" s="9">
        <f>SUM(M48)/(M1)</f>
        <v>12.4</v>
      </c>
    </row>
    <row r="49" spans="1:14" s="7" customFormat="1" ht="12.75">
      <c r="A49" s="7" t="s">
        <v>28</v>
      </c>
      <c r="B49" s="8">
        <v>25</v>
      </c>
      <c r="C49" s="8">
        <v>7</v>
      </c>
      <c r="D49" s="8">
        <v>14</v>
      </c>
      <c r="E49" s="8">
        <v>15</v>
      </c>
      <c r="F49" s="8">
        <v>14</v>
      </c>
      <c r="G49" s="8">
        <v>31</v>
      </c>
      <c r="H49" s="8">
        <v>36</v>
      </c>
      <c r="I49" s="8">
        <v>24</v>
      </c>
      <c r="J49" s="8">
        <v>33</v>
      </c>
      <c r="K49" s="8">
        <v>31</v>
      </c>
      <c r="L49" s="8"/>
      <c r="M49" s="8">
        <f t="shared" si="13"/>
        <v>230</v>
      </c>
      <c r="N49" s="9">
        <f>SUM(M49)/(M1)</f>
        <v>23</v>
      </c>
    </row>
    <row r="50" spans="1:14" s="7" customFormat="1" ht="12.75">
      <c r="A50" s="7" t="s">
        <v>29</v>
      </c>
      <c r="B50" s="8">
        <v>1</v>
      </c>
      <c r="C50" s="8">
        <v>0</v>
      </c>
      <c r="D50" s="8">
        <v>1</v>
      </c>
      <c r="E50" s="8">
        <v>1</v>
      </c>
      <c r="F50" s="8">
        <v>0</v>
      </c>
      <c r="G50" s="8">
        <v>4</v>
      </c>
      <c r="H50" s="8">
        <v>1</v>
      </c>
      <c r="I50" s="8">
        <v>0</v>
      </c>
      <c r="J50" s="8">
        <v>0</v>
      </c>
      <c r="K50" s="8">
        <v>0</v>
      </c>
      <c r="L50" s="8"/>
      <c r="M50" s="8">
        <f t="shared" si="13"/>
        <v>8</v>
      </c>
      <c r="N50" s="9">
        <f>SUM(M50)/(M1)</f>
        <v>0.8</v>
      </c>
    </row>
    <row r="51" spans="1:14" s="7" customFormat="1" ht="12.75">
      <c r="A51" s="7" t="s">
        <v>30</v>
      </c>
      <c r="B51" s="8">
        <v>1</v>
      </c>
      <c r="C51" s="8">
        <v>4</v>
      </c>
      <c r="D51" s="8">
        <v>2</v>
      </c>
      <c r="E51" s="8">
        <v>2</v>
      </c>
      <c r="F51" s="8">
        <v>2</v>
      </c>
      <c r="G51" s="8">
        <v>3</v>
      </c>
      <c r="H51" s="8">
        <v>3</v>
      </c>
      <c r="I51" s="8">
        <v>4</v>
      </c>
      <c r="J51" s="8">
        <v>6</v>
      </c>
      <c r="K51" s="8">
        <v>3</v>
      </c>
      <c r="L51" s="8"/>
      <c r="M51" s="8">
        <f t="shared" si="13"/>
        <v>30</v>
      </c>
      <c r="N51" s="9">
        <f>SUM(M51)/(M1)</f>
        <v>3</v>
      </c>
    </row>
    <row r="52" spans="1:14" s="7" customFormat="1" ht="12.75">
      <c r="A52" s="7" t="s">
        <v>31</v>
      </c>
      <c r="B52" s="8">
        <v>28</v>
      </c>
      <c r="C52" s="8">
        <v>127</v>
      </c>
      <c r="D52" s="8">
        <v>88</v>
      </c>
      <c r="E52" s="8">
        <v>70</v>
      </c>
      <c r="F52" s="8">
        <v>75</v>
      </c>
      <c r="G52" s="8">
        <v>65</v>
      </c>
      <c r="H52" s="8">
        <v>107</v>
      </c>
      <c r="I52" s="8">
        <v>129</v>
      </c>
      <c r="J52" s="8">
        <v>224</v>
      </c>
      <c r="K52" s="8">
        <v>81</v>
      </c>
      <c r="L52" s="8"/>
      <c r="M52" s="8">
        <f t="shared" si="13"/>
        <v>994</v>
      </c>
      <c r="N52" s="9">
        <f>SUM(M52)/(M1)</f>
        <v>99.4</v>
      </c>
    </row>
    <row r="53" spans="1:14" s="7" customFormat="1" ht="12.75">
      <c r="A53" s="7" t="s">
        <v>32</v>
      </c>
      <c r="B53" s="9">
        <f aca="true" t="shared" si="15" ref="B53:K53">SUM(B52/B51)</f>
        <v>28</v>
      </c>
      <c r="C53" s="9">
        <f t="shared" si="15"/>
        <v>31.75</v>
      </c>
      <c r="D53" s="9">
        <f t="shared" si="15"/>
        <v>44</v>
      </c>
      <c r="E53" s="9">
        <f t="shared" si="15"/>
        <v>35</v>
      </c>
      <c r="F53" s="9">
        <f t="shared" si="15"/>
        <v>37.5</v>
      </c>
      <c r="G53" s="9">
        <f t="shared" si="15"/>
        <v>21.666666666666668</v>
      </c>
      <c r="H53" s="9">
        <f t="shared" si="15"/>
        <v>35.666666666666664</v>
      </c>
      <c r="I53" s="9">
        <f t="shared" si="15"/>
        <v>32.25</v>
      </c>
      <c r="J53" s="9">
        <f t="shared" si="15"/>
        <v>37.333333333333336</v>
      </c>
      <c r="K53" s="9">
        <f t="shared" si="15"/>
        <v>27</v>
      </c>
      <c r="L53" s="9"/>
      <c r="M53" s="8"/>
      <c r="N53" s="9">
        <f>SUM(M52/M51)</f>
        <v>33.13333333333333</v>
      </c>
    </row>
    <row r="54" spans="1:14" s="7" customFormat="1" ht="12.75">
      <c r="A54" s="7" t="s">
        <v>33</v>
      </c>
      <c r="B54" s="8">
        <v>1</v>
      </c>
      <c r="C54" s="8">
        <v>1</v>
      </c>
      <c r="D54" s="8">
        <v>3</v>
      </c>
      <c r="E54" s="8">
        <v>3</v>
      </c>
      <c r="F54" s="8">
        <v>2</v>
      </c>
      <c r="G54" s="8">
        <v>3</v>
      </c>
      <c r="H54" s="8">
        <v>0</v>
      </c>
      <c r="I54" s="8">
        <v>1</v>
      </c>
      <c r="J54" s="8">
        <v>1</v>
      </c>
      <c r="K54" s="8">
        <v>4</v>
      </c>
      <c r="L54" s="8"/>
      <c r="M54" s="8">
        <f>SUM(B54:L54)</f>
        <v>19</v>
      </c>
      <c r="N54" s="9">
        <f>SUM(M54)/(M1)</f>
        <v>1.9</v>
      </c>
    </row>
    <row r="55" spans="1:14" s="7" customFormat="1" ht="12.75">
      <c r="A55" s="7" t="s">
        <v>34</v>
      </c>
      <c r="B55" s="8">
        <v>1</v>
      </c>
      <c r="C55" s="8">
        <v>1</v>
      </c>
      <c r="D55" s="8">
        <v>1</v>
      </c>
      <c r="E55" s="8">
        <v>0</v>
      </c>
      <c r="F55" s="8">
        <v>1</v>
      </c>
      <c r="G55" s="8">
        <v>2</v>
      </c>
      <c r="H55" s="8">
        <v>0</v>
      </c>
      <c r="I55" s="8">
        <v>0</v>
      </c>
      <c r="J55" s="8">
        <v>1</v>
      </c>
      <c r="K55" s="8">
        <v>3</v>
      </c>
      <c r="L55" s="8"/>
      <c r="M55" s="8">
        <f>SUM(B55:L55)</f>
        <v>10</v>
      </c>
      <c r="N55" s="9">
        <f>SUM(M55)/(M1)</f>
        <v>1</v>
      </c>
    </row>
    <row r="56" spans="1:14" s="7" customFormat="1" ht="12.75">
      <c r="A56" s="7" t="s">
        <v>35</v>
      </c>
      <c r="B56" s="8">
        <v>3</v>
      </c>
      <c r="C56" s="8">
        <v>8</v>
      </c>
      <c r="D56" s="8">
        <v>6</v>
      </c>
      <c r="E56" s="8">
        <v>5</v>
      </c>
      <c r="F56" s="8">
        <v>5</v>
      </c>
      <c r="G56" s="8">
        <v>9</v>
      </c>
      <c r="H56" s="8">
        <v>5</v>
      </c>
      <c r="I56" s="8">
        <v>1</v>
      </c>
      <c r="J56" s="8">
        <v>6</v>
      </c>
      <c r="K56" s="8">
        <v>4</v>
      </c>
      <c r="L56" s="8"/>
      <c r="M56" s="8">
        <f>SUM(B56:L56)</f>
        <v>52</v>
      </c>
      <c r="N56" s="9">
        <f>SUM(M56)/(M1)</f>
        <v>5.2</v>
      </c>
    </row>
    <row r="57" spans="1:14" s="7" customFormat="1" ht="12.75">
      <c r="A57" s="7" t="s">
        <v>36</v>
      </c>
      <c r="B57" s="8">
        <v>26</v>
      </c>
      <c r="C57" s="8">
        <v>45</v>
      </c>
      <c r="D57" s="8">
        <v>60</v>
      </c>
      <c r="E57" s="8">
        <v>22</v>
      </c>
      <c r="F57" s="8">
        <v>45</v>
      </c>
      <c r="G57" s="8">
        <v>70</v>
      </c>
      <c r="H57" s="8">
        <v>51</v>
      </c>
      <c r="I57" s="8">
        <v>5</v>
      </c>
      <c r="J57" s="8">
        <v>38</v>
      </c>
      <c r="K57" s="8">
        <v>47</v>
      </c>
      <c r="L57" s="8"/>
      <c r="M57" s="8">
        <f>SUM(B57:L57)</f>
        <v>409</v>
      </c>
      <c r="N57" s="9">
        <f>SUM(M57)/(M1)</f>
        <v>40.9</v>
      </c>
    </row>
    <row r="58" spans="1:14" s="7" customFormat="1" ht="13.5" thickBot="1">
      <c r="A58" s="32" t="s">
        <v>37</v>
      </c>
      <c r="B58" s="47" t="s">
        <v>141</v>
      </c>
      <c r="C58" s="47" t="s">
        <v>172</v>
      </c>
      <c r="D58" s="47" t="s">
        <v>187</v>
      </c>
      <c r="E58" s="47" t="s">
        <v>195</v>
      </c>
      <c r="F58" s="47" t="s">
        <v>204</v>
      </c>
      <c r="G58" s="47" t="s">
        <v>219</v>
      </c>
      <c r="H58" s="47" t="s">
        <v>236</v>
      </c>
      <c r="I58" s="47" t="s">
        <v>251</v>
      </c>
      <c r="J58" s="47" t="s">
        <v>263</v>
      </c>
      <c r="K58" s="47" t="s">
        <v>270</v>
      </c>
      <c r="L58" s="47"/>
      <c r="M58" s="47" t="s">
        <v>276</v>
      </c>
      <c r="N58" s="47" t="s">
        <v>278</v>
      </c>
    </row>
    <row r="59" spans="1:14" s="2" customFormat="1" ht="20.25" thickBot="1" thickTop="1">
      <c r="A59" s="2" t="s">
        <v>279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0" t="s">
        <v>38</v>
      </c>
      <c r="B60" s="31" t="s">
        <v>39</v>
      </c>
      <c r="C60" s="31" t="s">
        <v>40</v>
      </c>
      <c r="D60" s="31" t="s">
        <v>9</v>
      </c>
      <c r="E60" s="31" t="s">
        <v>41</v>
      </c>
      <c r="F60" s="31" t="s">
        <v>42</v>
      </c>
      <c r="G60" s="31"/>
      <c r="H60" s="31"/>
      <c r="I60" s="31"/>
      <c r="J60" s="31"/>
      <c r="K60" s="31"/>
      <c r="L60" s="31"/>
      <c r="M60" s="31"/>
      <c r="N60" s="31"/>
    </row>
    <row r="61" spans="1:14" s="26" customFormat="1" ht="12.75">
      <c r="A61" s="7" t="s">
        <v>111</v>
      </c>
      <c r="B61" s="8">
        <v>177</v>
      </c>
      <c r="C61" s="8">
        <v>757</v>
      </c>
      <c r="D61" s="9">
        <f>SUM(C61)/(B61)</f>
        <v>4.27683615819209</v>
      </c>
      <c r="E61" s="1">
        <v>54</v>
      </c>
      <c r="F61" s="8">
        <v>4</v>
      </c>
      <c r="G61" s="25"/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142</v>
      </c>
      <c r="B62" s="8">
        <v>163</v>
      </c>
      <c r="C62" s="8">
        <v>755</v>
      </c>
      <c r="D62" s="9">
        <f>SUM(C62)/(B62)</f>
        <v>4.631901840490798</v>
      </c>
      <c r="E62" s="1">
        <v>38</v>
      </c>
      <c r="F62" s="8">
        <v>12</v>
      </c>
      <c r="G62" s="25"/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146</v>
      </c>
      <c r="B63" s="8">
        <v>14</v>
      </c>
      <c r="C63" s="8">
        <v>112</v>
      </c>
      <c r="D63" s="9">
        <f>SUM(C63)/(B63)</f>
        <v>8</v>
      </c>
      <c r="E63" s="1" t="s">
        <v>252</v>
      </c>
      <c r="F63" s="8">
        <v>1</v>
      </c>
      <c r="G63" s="25"/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148</v>
      </c>
      <c r="B64" s="8">
        <v>19</v>
      </c>
      <c r="C64" s="8">
        <v>107</v>
      </c>
      <c r="D64" s="9">
        <f aca="true" t="shared" si="16" ref="D64:D73">SUM(C64)/(B64)</f>
        <v>5.631578947368421</v>
      </c>
      <c r="E64" s="1">
        <v>26</v>
      </c>
      <c r="F64" s="8">
        <v>0</v>
      </c>
      <c r="G64" s="25"/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161</v>
      </c>
      <c r="B65" s="8">
        <v>16</v>
      </c>
      <c r="C65" s="8">
        <v>85</v>
      </c>
      <c r="D65" s="9">
        <f t="shared" si="16"/>
        <v>5.3125</v>
      </c>
      <c r="E65" s="1">
        <v>12</v>
      </c>
      <c r="F65" s="8">
        <v>1</v>
      </c>
      <c r="G65" s="25"/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7" t="s">
        <v>145</v>
      </c>
      <c r="B66" s="8">
        <v>13</v>
      </c>
      <c r="C66" s="8">
        <v>48</v>
      </c>
      <c r="D66" s="9">
        <f t="shared" si="16"/>
        <v>3.6923076923076925</v>
      </c>
      <c r="E66" s="1">
        <v>6</v>
      </c>
      <c r="F66" s="8">
        <v>1</v>
      </c>
      <c r="G66" s="25"/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147</v>
      </c>
      <c r="B67" s="8">
        <v>8</v>
      </c>
      <c r="C67" s="8">
        <v>39</v>
      </c>
      <c r="D67" s="9">
        <f t="shared" si="16"/>
        <v>4.875</v>
      </c>
      <c r="E67" s="1">
        <v>10</v>
      </c>
      <c r="F67" s="8">
        <v>0</v>
      </c>
      <c r="G67" s="25"/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144</v>
      </c>
      <c r="B68" s="8">
        <v>2</v>
      </c>
      <c r="C68" s="8">
        <v>22</v>
      </c>
      <c r="D68" s="9">
        <f t="shared" si="16"/>
        <v>11</v>
      </c>
      <c r="E68" s="1">
        <v>13</v>
      </c>
      <c r="F68" s="8">
        <v>0</v>
      </c>
      <c r="G68" s="25"/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191</v>
      </c>
      <c r="B69" s="8">
        <v>4</v>
      </c>
      <c r="C69" s="8">
        <v>17</v>
      </c>
      <c r="D69" s="9">
        <f t="shared" si="16"/>
        <v>4.25</v>
      </c>
      <c r="E69" s="1">
        <v>6</v>
      </c>
      <c r="F69" s="8">
        <v>0</v>
      </c>
      <c r="G69" s="25"/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167</v>
      </c>
      <c r="B70" s="8">
        <v>1</v>
      </c>
      <c r="C70" s="8">
        <v>5</v>
      </c>
      <c r="D70" s="9">
        <f t="shared" si="16"/>
        <v>5</v>
      </c>
      <c r="E70" s="1">
        <v>5</v>
      </c>
      <c r="F70" s="8">
        <v>0</v>
      </c>
      <c r="G70" s="25"/>
      <c r="H70" s="25"/>
      <c r="I70" s="25"/>
      <c r="J70" s="25"/>
      <c r="K70" s="25"/>
      <c r="L70" s="25"/>
      <c r="M70" s="25"/>
      <c r="N70" s="25"/>
    </row>
    <row r="71" spans="1:14" s="26" customFormat="1" ht="12.75">
      <c r="A71" s="7" t="s">
        <v>149</v>
      </c>
      <c r="B71" s="8">
        <v>1</v>
      </c>
      <c r="C71" s="8">
        <v>3</v>
      </c>
      <c r="D71" s="9">
        <f t="shared" si="16"/>
        <v>3</v>
      </c>
      <c r="E71" s="1">
        <v>3</v>
      </c>
      <c r="F71" s="8">
        <v>0</v>
      </c>
      <c r="G71" s="25"/>
      <c r="H71" s="25"/>
      <c r="I71" s="25"/>
      <c r="J71" s="25"/>
      <c r="K71" s="25"/>
      <c r="L71" s="25"/>
      <c r="M71" s="25"/>
      <c r="N71" s="25"/>
    </row>
    <row r="72" spans="1:14" s="26" customFormat="1" ht="12.75">
      <c r="A72" s="7" t="s">
        <v>237</v>
      </c>
      <c r="B72" s="8">
        <v>1</v>
      </c>
      <c r="C72" s="8">
        <v>2</v>
      </c>
      <c r="D72" s="9">
        <f t="shared" si="16"/>
        <v>2</v>
      </c>
      <c r="E72" s="1">
        <v>2</v>
      </c>
      <c r="F72" s="8">
        <v>0</v>
      </c>
      <c r="G72" s="25"/>
      <c r="H72" s="25"/>
      <c r="I72" s="25"/>
      <c r="J72" s="25"/>
      <c r="K72" s="25"/>
      <c r="L72" s="25"/>
      <c r="M72" s="25"/>
      <c r="N72" s="25"/>
    </row>
    <row r="73" spans="1:14" s="26" customFormat="1" ht="12.75">
      <c r="A73" s="7" t="s">
        <v>150</v>
      </c>
      <c r="B73" s="8">
        <v>1</v>
      </c>
      <c r="C73" s="8">
        <v>2</v>
      </c>
      <c r="D73" s="9">
        <f t="shared" si="16"/>
        <v>2</v>
      </c>
      <c r="E73" s="1">
        <v>2</v>
      </c>
      <c r="F73" s="8">
        <v>0</v>
      </c>
      <c r="G73" s="25"/>
      <c r="H73" s="25"/>
      <c r="I73" s="25"/>
      <c r="J73" s="25"/>
      <c r="K73" s="25"/>
      <c r="L73" s="25"/>
      <c r="M73" s="25"/>
      <c r="N73" s="25"/>
    </row>
    <row r="74" spans="1:14" s="26" customFormat="1" ht="12.75">
      <c r="A74" s="7" t="s">
        <v>151</v>
      </c>
      <c r="B74" s="8">
        <v>14</v>
      </c>
      <c r="C74" s="8">
        <v>-52</v>
      </c>
      <c r="D74" s="9"/>
      <c r="E74" s="1"/>
      <c r="F74" s="8"/>
      <c r="G74" s="25"/>
      <c r="H74" s="25"/>
      <c r="I74" s="25"/>
      <c r="J74" s="25"/>
      <c r="K74" s="25"/>
      <c r="L74" s="25"/>
      <c r="M74" s="25"/>
      <c r="N74" s="25"/>
    </row>
    <row r="75" spans="1:14" s="5" customFormat="1" ht="12">
      <c r="A75" s="5" t="s">
        <v>8</v>
      </c>
      <c r="B75" s="6">
        <f>SUM(B61:B74)</f>
        <v>434</v>
      </c>
      <c r="C75" s="6">
        <f>SUM(C61:C74)</f>
        <v>1902</v>
      </c>
      <c r="D75" s="15">
        <f>SUM(C75)/(B75)</f>
        <v>4.382488479262673</v>
      </c>
      <c r="E75" s="6">
        <v>54</v>
      </c>
      <c r="F75" s="6">
        <f>SUM(F61:F74)</f>
        <v>19</v>
      </c>
      <c r="G75" s="6"/>
      <c r="H75" s="6"/>
      <c r="I75" s="6"/>
      <c r="J75" s="6"/>
      <c r="K75" s="6"/>
      <c r="L75" s="6"/>
      <c r="M75" s="6"/>
      <c r="N75" s="6"/>
    </row>
    <row r="76" spans="1:14" s="5" customFormat="1" ht="12.75" thickBot="1">
      <c r="A76" s="5" t="s">
        <v>11</v>
      </c>
      <c r="B76" s="6">
        <f>M44</f>
        <v>294</v>
      </c>
      <c r="C76" s="6">
        <f>(M45)</f>
        <v>1044</v>
      </c>
      <c r="D76" s="15">
        <f>SUM(C76)/(B76)</f>
        <v>3.5510204081632653</v>
      </c>
      <c r="E76" s="6">
        <v>40</v>
      </c>
      <c r="F76" s="6">
        <v>11</v>
      </c>
      <c r="G76" s="6"/>
      <c r="H76" s="6"/>
      <c r="I76" s="6"/>
      <c r="J76" s="6"/>
      <c r="K76" s="6"/>
      <c r="L76" s="6"/>
      <c r="M76" s="6"/>
      <c r="N76" s="6"/>
    </row>
    <row r="77" spans="1:14" s="5" customFormat="1" ht="12.75" thickTop="1">
      <c r="A77" s="30" t="s">
        <v>43</v>
      </c>
      <c r="B77" s="31" t="s">
        <v>44</v>
      </c>
      <c r="C77" s="31" t="s">
        <v>39</v>
      </c>
      <c r="D77" s="31" t="s">
        <v>45</v>
      </c>
      <c r="E77" s="31" t="s">
        <v>46</v>
      </c>
      <c r="F77" s="31" t="s">
        <v>40</v>
      </c>
      <c r="G77" s="31" t="s">
        <v>47</v>
      </c>
      <c r="H77" s="31" t="s">
        <v>42</v>
      </c>
      <c r="I77" s="31" t="s">
        <v>41</v>
      </c>
      <c r="J77" s="6"/>
      <c r="K77" s="6"/>
      <c r="L77" s="6"/>
      <c r="M77" s="6"/>
      <c r="N77" s="6"/>
    </row>
    <row r="78" spans="1:14" s="7" customFormat="1" ht="12.75">
      <c r="A78" s="42" t="s">
        <v>111</v>
      </c>
      <c r="B78" s="8">
        <v>60</v>
      </c>
      <c r="C78" s="8">
        <v>97</v>
      </c>
      <c r="D78" s="8">
        <v>4</v>
      </c>
      <c r="E78" s="10">
        <f>SUM(B78)/(C78)</f>
        <v>0.6185567010309279</v>
      </c>
      <c r="F78" s="8">
        <v>727</v>
      </c>
      <c r="G78" s="16">
        <f>SUM(F78)/(C78)</f>
        <v>7.494845360824742</v>
      </c>
      <c r="H78" s="8">
        <v>4</v>
      </c>
      <c r="I78" s="1">
        <v>64</v>
      </c>
      <c r="J78" s="8"/>
      <c r="K78" s="8"/>
      <c r="L78" s="8"/>
      <c r="M78" s="8"/>
      <c r="N78" s="8"/>
    </row>
    <row r="79" spans="1:14" s="7" customFormat="1" ht="12.75">
      <c r="A79" s="42" t="s">
        <v>146</v>
      </c>
      <c r="B79" s="8">
        <v>2</v>
      </c>
      <c r="C79" s="8">
        <v>4</v>
      </c>
      <c r="D79" s="8">
        <v>0</v>
      </c>
      <c r="E79" s="10">
        <f>SUM(B79)/(C79)</f>
        <v>0.5</v>
      </c>
      <c r="F79" s="8">
        <v>10</v>
      </c>
      <c r="G79" s="16">
        <f>SUM(F79)/(C79)</f>
        <v>2.5</v>
      </c>
      <c r="H79" s="8">
        <v>0</v>
      </c>
      <c r="I79" s="1">
        <v>10</v>
      </c>
      <c r="J79" s="8"/>
      <c r="K79" s="8"/>
      <c r="L79" s="8"/>
      <c r="M79" s="8"/>
      <c r="N79" s="8"/>
    </row>
    <row r="80" spans="1:14" s="7" customFormat="1" ht="12.75">
      <c r="A80" s="48" t="s">
        <v>94</v>
      </c>
      <c r="B80" s="8">
        <v>0</v>
      </c>
      <c r="C80" s="8">
        <v>0</v>
      </c>
      <c r="D80" s="8"/>
      <c r="E80" s="10"/>
      <c r="F80" s="8"/>
      <c r="G80" s="16"/>
      <c r="H80" s="8"/>
      <c r="I80" s="1"/>
      <c r="J80" s="8"/>
      <c r="K80" s="8"/>
      <c r="L80" s="8"/>
      <c r="M80" s="8"/>
      <c r="N80" s="8"/>
    </row>
    <row r="81" spans="1:14" s="5" customFormat="1" ht="12">
      <c r="A81" s="5" t="s">
        <v>8</v>
      </c>
      <c r="B81" s="6">
        <f>SUM(B78:B80)</f>
        <v>62</v>
      </c>
      <c r="C81" s="6">
        <f>SUM(C78:C80)</f>
        <v>101</v>
      </c>
      <c r="D81" s="6">
        <f>SUM(D78:D80)</f>
        <v>4</v>
      </c>
      <c r="E81" s="17">
        <f>SUM(B81)/(C81)</f>
        <v>0.6138613861386139</v>
      </c>
      <c r="F81" s="6">
        <f>SUM(F78:F80)</f>
        <v>737</v>
      </c>
      <c r="G81" s="18">
        <f>SUM(F81)/(C81)</f>
        <v>7.297029702970297</v>
      </c>
      <c r="H81" s="6">
        <f>SUM(H78:H80)</f>
        <v>4</v>
      </c>
      <c r="I81" s="6">
        <v>64</v>
      </c>
      <c r="J81" s="6"/>
      <c r="K81" s="6"/>
      <c r="L81" s="6"/>
      <c r="M81" s="6"/>
      <c r="N81" s="6"/>
    </row>
    <row r="82" spans="1:14" s="5" customFormat="1" ht="12.75" thickBot="1">
      <c r="A82" s="5" t="s">
        <v>11</v>
      </c>
      <c r="B82" s="6">
        <f>M48</f>
        <v>124</v>
      </c>
      <c r="C82" s="6">
        <f>M49</f>
        <v>230</v>
      </c>
      <c r="D82" s="6">
        <f>M50</f>
        <v>8</v>
      </c>
      <c r="E82" s="17">
        <f>SUM(B82)/(C82)</f>
        <v>0.5391304347826087</v>
      </c>
      <c r="F82" s="6">
        <f>M46</f>
        <v>1869</v>
      </c>
      <c r="G82" s="18">
        <f>SUM(F82)/(C82)</f>
        <v>8.126086956521739</v>
      </c>
      <c r="H82" s="6">
        <v>15</v>
      </c>
      <c r="I82" s="6" t="s">
        <v>220</v>
      </c>
      <c r="J82" s="6"/>
      <c r="K82" s="6"/>
      <c r="L82" s="6"/>
      <c r="M82" s="6"/>
      <c r="N82" s="6"/>
    </row>
    <row r="83" spans="1:14" s="5" customFormat="1" ht="12.75" thickTop="1">
      <c r="A83" s="30" t="s">
        <v>48</v>
      </c>
      <c r="B83" s="31" t="s">
        <v>49</v>
      </c>
      <c r="C83" s="31" t="s">
        <v>40</v>
      </c>
      <c r="D83" s="31" t="s">
        <v>9</v>
      </c>
      <c r="E83" s="31" t="s">
        <v>41</v>
      </c>
      <c r="F83" s="31" t="s">
        <v>42</v>
      </c>
      <c r="G83" s="31"/>
      <c r="H83" s="31"/>
      <c r="I83" s="31"/>
      <c r="J83" s="6"/>
      <c r="K83" s="6"/>
      <c r="L83" s="6"/>
      <c r="M83" s="6"/>
      <c r="N83" s="6"/>
    </row>
    <row r="84" spans="1:14" s="7" customFormat="1" ht="12.75">
      <c r="A84" s="42" t="s">
        <v>173</v>
      </c>
      <c r="B84" s="8">
        <v>20</v>
      </c>
      <c r="C84" s="8">
        <v>242</v>
      </c>
      <c r="D84" s="9">
        <f aca="true" t="shared" si="17" ref="D84:D93">SUM(C84)/(B84)</f>
        <v>12.1</v>
      </c>
      <c r="E84" s="1">
        <v>64</v>
      </c>
      <c r="F84" s="8">
        <v>0</v>
      </c>
      <c r="G84" s="8"/>
      <c r="H84" s="8"/>
      <c r="I84" s="8"/>
      <c r="J84" s="8"/>
      <c r="K84" s="8"/>
      <c r="L84" s="8"/>
      <c r="M84" s="8"/>
      <c r="N84" s="8"/>
    </row>
    <row r="85" spans="1:14" s="7" customFormat="1" ht="12.75">
      <c r="A85" s="42" t="s">
        <v>150</v>
      </c>
      <c r="B85" s="8">
        <v>18</v>
      </c>
      <c r="C85" s="8">
        <v>225</v>
      </c>
      <c r="D85" s="9">
        <f t="shared" si="17"/>
        <v>12.5</v>
      </c>
      <c r="E85" s="1" t="s">
        <v>222</v>
      </c>
      <c r="F85" s="8">
        <v>3</v>
      </c>
      <c r="G85" s="8"/>
      <c r="H85" s="8"/>
      <c r="I85" s="8"/>
      <c r="J85" s="8"/>
      <c r="K85" s="8"/>
      <c r="L85" s="8"/>
      <c r="M85" s="8"/>
      <c r="N85" s="8"/>
    </row>
    <row r="86" spans="1:14" s="7" customFormat="1" ht="12.75">
      <c r="A86" s="42" t="s">
        <v>148</v>
      </c>
      <c r="B86" s="8">
        <v>10</v>
      </c>
      <c r="C86" s="8">
        <v>147</v>
      </c>
      <c r="D86" s="9">
        <f t="shared" si="17"/>
        <v>14.7</v>
      </c>
      <c r="E86" s="1" t="s">
        <v>253</v>
      </c>
      <c r="F86" s="8">
        <v>1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2" t="s">
        <v>147</v>
      </c>
      <c r="B87" s="8">
        <v>6</v>
      </c>
      <c r="C87" s="8">
        <v>66</v>
      </c>
      <c r="D87" s="9">
        <f t="shared" si="17"/>
        <v>11</v>
      </c>
      <c r="E87" s="1">
        <v>21</v>
      </c>
      <c r="F87" s="8">
        <v>0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2" t="s">
        <v>146</v>
      </c>
      <c r="B88" s="8">
        <v>3</v>
      </c>
      <c r="C88" s="8">
        <v>19</v>
      </c>
      <c r="D88" s="9">
        <f t="shared" si="17"/>
        <v>6.333333333333333</v>
      </c>
      <c r="E88" s="1">
        <v>10</v>
      </c>
      <c r="F88" s="8">
        <v>0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42" t="s">
        <v>161</v>
      </c>
      <c r="B89" s="8">
        <v>2</v>
      </c>
      <c r="C89" s="8">
        <v>25</v>
      </c>
      <c r="D89" s="9">
        <f t="shared" si="17"/>
        <v>12.5</v>
      </c>
      <c r="E89" s="1">
        <v>14</v>
      </c>
      <c r="F89" s="8">
        <v>0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42" t="s">
        <v>142</v>
      </c>
      <c r="B90" s="8">
        <v>2</v>
      </c>
      <c r="C90" s="8">
        <v>11</v>
      </c>
      <c r="D90" s="9">
        <f t="shared" si="17"/>
        <v>5.5</v>
      </c>
      <c r="E90" s="1">
        <v>10</v>
      </c>
      <c r="F90" s="8">
        <v>0</v>
      </c>
      <c r="G90" s="8"/>
      <c r="H90" s="8"/>
      <c r="I90" s="8"/>
      <c r="J90" s="8"/>
      <c r="K90" s="8"/>
      <c r="L90" s="8"/>
      <c r="M90" s="8"/>
      <c r="N90" s="8"/>
    </row>
    <row r="91" spans="1:14" s="7" customFormat="1" ht="12.75">
      <c r="A91" s="42" t="s">
        <v>144</v>
      </c>
      <c r="B91" s="8">
        <v>1</v>
      </c>
      <c r="C91" s="8">
        <v>2</v>
      </c>
      <c r="D91" s="9">
        <f t="shared" si="17"/>
        <v>2</v>
      </c>
      <c r="E91" s="1">
        <v>2</v>
      </c>
      <c r="F91" s="8">
        <v>0</v>
      </c>
      <c r="G91" s="8"/>
      <c r="H91" s="8"/>
      <c r="I91" s="8"/>
      <c r="J91" s="8"/>
      <c r="K91" s="8"/>
      <c r="L91" s="8"/>
      <c r="M91" s="8"/>
      <c r="N91" s="8"/>
    </row>
    <row r="92" spans="1:14" s="5" customFormat="1" ht="12">
      <c r="A92" s="5" t="s">
        <v>8</v>
      </c>
      <c r="B92" s="6">
        <f>SUM(B84:B91)</f>
        <v>62</v>
      </c>
      <c r="C92" s="6">
        <f>SUM(C84:C91)</f>
        <v>737</v>
      </c>
      <c r="D92" s="15">
        <f t="shared" si="17"/>
        <v>11.887096774193548</v>
      </c>
      <c r="E92" s="6">
        <v>64</v>
      </c>
      <c r="F92" s="6">
        <f>SUM(F84:F91)</f>
        <v>4</v>
      </c>
      <c r="G92" s="6"/>
      <c r="H92" s="6"/>
      <c r="I92" s="6"/>
      <c r="J92" s="6"/>
      <c r="K92" s="6"/>
      <c r="L92" s="6"/>
      <c r="M92" s="6"/>
      <c r="N92" s="6"/>
    </row>
    <row r="93" spans="1:14" s="5" customFormat="1" ht="12.75" thickBot="1">
      <c r="A93" s="5" t="s">
        <v>11</v>
      </c>
      <c r="B93" s="6">
        <f>M48</f>
        <v>124</v>
      </c>
      <c r="C93" s="6">
        <f>M46</f>
        <v>1869</v>
      </c>
      <c r="D93" s="15">
        <f t="shared" si="17"/>
        <v>15.07258064516129</v>
      </c>
      <c r="E93" s="6" t="str">
        <f>I82</f>
        <v>t82</v>
      </c>
      <c r="F93" s="6">
        <f>H82</f>
        <v>15</v>
      </c>
      <c r="G93" s="6"/>
      <c r="H93" s="6"/>
      <c r="I93" s="6"/>
      <c r="J93" s="6"/>
      <c r="K93" s="6"/>
      <c r="L93" s="6"/>
      <c r="M93" s="6"/>
      <c r="N93" s="6"/>
    </row>
    <row r="94" spans="1:14" s="5" customFormat="1" ht="12.75" thickTop="1">
      <c r="A94" s="30"/>
      <c r="B94" s="31" t="s">
        <v>42</v>
      </c>
      <c r="C94" s="31" t="s">
        <v>42</v>
      </c>
      <c r="D94" s="31" t="s">
        <v>42</v>
      </c>
      <c r="E94" s="31"/>
      <c r="F94" s="31"/>
      <c r="G94" s="31"/>
      <c r="H94" s="31"/>
      <c r="I94" s="31"/>
      <c r="J94" s="6"/>
      <c r="K94" s="6"/>
      <c r="L94" s="6"/>
      <c r="M94" s="6"/>
      <c r="N94" s="6"/>
    </row>
    <row r="95" spans="1:14" s="5" customFormat="1" ht="12">
      <c r="A95" s="5" t="s">
        <v>50</v>
      </c>
      <c r="B95" s="6" t="s">
        <v>51</v>
      </c>
      <c r="C95" s="6" t="s">
        <v>49</v>
      </c>
      <c r="D95" s="6" t="s">
        <v>93</v>
      </c>
      <c r="E95" s="6" t="s">
        <v>53</v>
      </c>
      <c r="F95" s="6" t="s">
        <v>54</v>
      </c>
      <c r="G95" s="6" t="s">
        <v>55</v>
      </c>
      <c r="H95" s="6" t="s">
        <v>56</v>
      </c>
      <c r="I95" s="6" t="s">
        <v>57</v>
      </c>
      <c r="J95" s="6"/>
      <c r="K95" s="6"/>
      <c r="L95" s="6"/>
      <c r="M95" s="6"/>
      <c r="N95" s="6"/>
    </row>
    <row r="96" spans="1:14" s="7" customFormat="1" ht="12.75">
      <c r="A96" s="7" t="s">
        <v>142</v>
      </c>
      <c r="B96" s="8">
        <v>12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f aca="true" t="shared" si="18" ref="I96:I106">SUM(B96*6)+(C96*6)+(D96*6)+(E96)+(F96*2)+(G96*3)+(H96*2)</f>
        <v>72</v>
      </c>
      <c r="J96" s="8"/>
      <c r="K96" s="8"/>
      <c r="L96" s="8"/>
      <c r="M96" s="8"/>
      <c r="N96" s="8"/>
    </row>
    <row r="97" spans="1:14" s="7" customFormat="1" ht="12.75">
      <c r="A97" s="7" t="s">
        <v>111</v>
      </c>
      <c r="B97" s="8">
        <v>4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0</v>
      </c>
      <c r="I97" s="8">
        <f t="shared" si="18"/>
        <v>26</v>
      </c>
      <c r="J97" s="8"/>
      <c r="K97" s="8"/>
      <c r="L97" s="8"/>
      <c r="M97" s="8"/>
      <c r="N97" s="8"/>
    </row>
    <row r="98" spans="1:14" s="7" customFormat="1" ht="12.75">
      <c r="A98" s="7" t="s">
        <v>150</v>
      </c>
      <c r="B98" s="8">
        <v>0</v>
      </c>
      <c r="C98" s="8">
        <v>3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f t="shared" si="18"/>
        <v>26</v>
      </c>
      <c r="J98" s="8"/>
      <c r="K98" s="8"/>
      <c r="L98" s="8"/>
      <c r="M98" s="8"/>
      <c r="N98" s="8"/>
    </row>
    <row r="99" spans="1:14" s="7" customFormat="1" ht="12.75">
      <c r="A99" s="7" t="s">
        <v>205</v>
      </c>
      <c r="B99" s="8">
        <v>0</v>
      </c>
      <c r="C99" s="8">
        <v>0</v>
      </c>
      <c r="D99" s="8">
        <v>0</v>
      </c>
      <c r="E99" s="8">
        <v>7</v>
      </c>
      <c r="F99" s="8">
        <v>0</v>
      </c>
      <c r="G99" s="8">
        <v>1</v>
      </c>
      <c r="H99" s="8">
        <v>0</v>
      </c>
      <c r="I99" s="8">
        <f t="shared" si="18"/>
        <v>10</v>
      </c>
      <c r="J99" s="8"/>
      <c r="K99" s="8"/>
      <c r="L99" s="8"/>
      <c r="M99" s="8"/>
      <c r="N99" s="8"/>
    </row>
    <row r="100" spans="1:14" s="7" customFormat="1" ht="12.75">
      <c r="A100" s="7" t="s">
        <v>146</v>
      </c>
      <c r="B100" s="8">
        <v>1</v>
      </c>
      <c r="C100" s="8">
        <v>0</v>
      </c>
      <c r="D100" s="8">
        <v>0</v>
      </c>
      <c r="E100" s="8">
        <v>1</v>
      </c>
      <c r="F100" s="8">
        <v>0</v>
      </c>
      <c r="G100" s="8">
        <v>0</v>
      </c>
      <c r="H100" s="8">
        <v>0</v>
      </c>
      <c r="I100" s="8">
        <f t="shared" si="18"/>
        <v>7</v>
      </c>
      <c r="J100" s="8"/>
      <c r="K100" s="8"/>
      <c r="L100" s="8"/>
      <c r="M100" s="8"/>
      <c r="N100" s="8"/>
    </row>
    <row r="101" spans="1:14" s="7" customFormat="1" ht="12.75">
      <c r="A101" s="7" t="s">
        <v>112</v>
      </c>
      <c r="B101" s="8">
        <v>0</v>
      </c>
      <c r="C101" s="8">
        <v>0</v>
      </c>
      <c r="D101" s="8">
        <v>0</v>
      </c>
      <c r="E101" s="8">
        <v>7</v>
      </c>
      <c r="F101" s="8">
        <v>0</v>
      </c>
      <c r="G101" s="8">
        <v>0</v>
      </c>
      <c r="H101" s="8">
        <v>0</v>
      </c>
      <c r="I101" s="8">
        <f t="shared" si="18"/>
        <v>7</v>
      </c>
      <c r="J101" s="8"/>
      <c r="K101" s="8"/>
      <c r="L101" s="8"/>
      <c r="M101" s="8"/>
      <c r="N101" s="8"/>
    </row>
    <row r="102" spans="1:14" s="7" customFormat="1" ht="12.75">
      <c r="A102" s="7" t="s">
        <v>161</v>
      </c>
      <c r="B102" s="8">
        <v>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8"/>
        <v>6</v>
      </c>
      <c r="J102" s="8"/>
      <c r="K102" s="8"/>
      <c r="L102" s="8"/>
      <c r="M102" s="8"/>
      <c r="N102" s="8"/>
    </row>
    <row r="103" spans="1:14" s="7" customFormat="1" ht="12.75">
      <c r="A103" s="7" t="s">
        <v>145</v>
      </c>
      <c r="B103" s="8">
        <v>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18"/>
        <v>6</v>
      </c>
      <c r="J103" s="8"/>
      <c r="K103" s="8"/>
      <c r="L103" s="8"/>
      <c r="M103" s="8"/>
      <c r="N103" s="8"/>
    </row>
    <row r="104" spans="1:14" s="7" customFormat="1" ht="12.75">
      <c r="A104" s="7" t="s">
        <v>148</v>
      </c>
      <c r="B104" s="8">
        <v>0</v>
      </c>
      <c r="C104" s="8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f t="shared" si="18"/>
        <v>6</v>
      </c>
      <c r="J104" s="8"/>
      <c r="K104" s="8"/>
      <c r="L104" s="8"/>
      <c r="M104" s="8"/>
      <c r="N104" s="8"/>
    </row>
    <row r="105" spans="1:14" s="5" customFormat="1" ht="12">
      <c r="A105" s="5" t="s">
        <v>8</v>
      </c>
      <c r="B105" s="6">
        <f aca="true" t="shared" si="19" ref="B105:H105">SUM(B96:B104)</f>
        <v>19</v>
      </c>
      <c r="C105" s="6">
        <f t="shared" si="19"/>
        <v>4</v>
      </c>
      <c r="D105" s="6">
        <f t="shared" si="19"/>
        <v>1</v>
      </c>
      <c r="E105" s="6">
        <f t="shared" si="19"/>
        <v>15</v>
      </c>
      <c r="F105" s="6">
        <f t="shared" si="19"/>
        <v>2</v>
      </c>
      <c r="G105" s="6">
        <f t="shared" si="19"/>
        <v>1</v>
      </c>
      <c r="H105" s="6">
        <f t="shared" si="19"/>
        <v>0</v>
      </c>
      <c r="I105" s="6">
        <f t="shared" si="18"/>
        <v>166</v>
      </c>
      <c r="J105" s="6"/>
      <c r="K105" s="6"/>
      <c r="L105" s="6"/>
      <c r="M105" s="6"/>
      <c r="N105" s="6"/>
    </row>
    <row r="106" spans="1:14" s="5" customFormat="1" ht="12.75" thickBot="1">
      <c r="A106" s="34" t="s">
        <v>11</v>
      </c>
      <c r="B106" s="35">
        <f>F76</f>
        <v>11</v>
      </c>
      <c r="C106" s="35">
        <f>H82</f>
        <v>15</v>
      </c>
      <c r="D106" s="35">
        <f>SUM(F122+F127+F134)+1</f>
        <v>3</v>
      </c>
      <c r="E106" s="35">
        <f>(B112)</f>
        <v>23</v>
      </c>
      <c r="F106" s="35">
        <v>0</v>
      </c>
      <c r="G106" s="35">
        <f>E112</f>
        <v>2</v>
      </c>
      <c r="H106" s="35">
        <v>0</v>
      </c>
      <c r="I106" s="35">
        <f t="shared" si="18"/>
        <v>203</v>
      </c>
      <c r="J106" s="6"/>
      <c r="K106" s="6"/>
      <c r="L106" s="6"/>
      <c r="M106" s="6"/>
      <c r="N106" s="6"/>
    </row>
    <row r="107" spans="1:15" s="5" customFormat="1" ht="12.75" thickTop="1">
      <c r="A107" s="30" t="s">
        <v>58</v>
      </c>
      <c r="B107" s="31" t="s">
        <v>59</v>
      </c>
      <c r="C107" s="31" t="s">
        <v>60</v>
      </c>
      <c r="D107" s="31" t="s">
        <v>46</v>
      </c>
      <c r="E107" s="31" t="s">
        <v>84</v>
      </c>
      <c r="F107" s="31" t="s">
        <v>61</v>
      </c>
      <c r="G107" s="31" t="s">
        <v>46</v>
      </c>
      <c r="H107" s="31" t="s">
        <v>41</v>
      </c>
      <c r="I107" s="31" t="s">
        <v>57</v>
      </c>
      <c r="J107" s="33" t="s">
        <v>62</v>
      </c>
      <c r="K107" s="31"/>
      <c r="L107" s="31"/>
      <c r="M107" s="31"/>
      <c r="N107" s="28"/>
      <c r="O107" s="27"/>
    </row>
    <row r="108" spans="1:15" s="5" customFormat="1" ht="12.75">
      <c r="A108" s="42" t="s">
        <v>205</v>
      </c>
      <c r="B108" s="8">
        <v>7</v>
      </c>
      <c r="C108" s="8">
        <v>7</v>
      </c>
      <c r="D108" s="10">
        <f>SUM(B108/C108)</f>
        <v>1</v>
      </c>
      <c r="E108" s="20">
        <v>1</v>
      </c>
      <c r="F108" s="20">
        <v>3</v>
      </c>
      <c r="G108" s="51">
        <f>SUM(E108/F108)</f>
        <v>0.3333333333333333</v>
      </c>
      <c r="H108" s="8">
        <v>24</v>
      </c>
      <c r="I108" s="8">
        <f>SUM(B108)+(E108*3)</f>
        <v>10</v>
      </c>
      <c r="J108" s="52" t="s">
        <v>265</v>
      </c>
      <c r="K108" s="28"/>
      <c r="L108" s="28"/>
      <c r="M108" s="28"/>
      <c r="N108" s="28"/>
      <c r="O108" s="27"/>
    </row>
    <row r="109" spans="1:15" s="7" customFormat="1" ht="12.75">
      <c r="A109" s="42" t="s">
        <v>112</v>
      </c>
      <c r="B109" s="8">
        <v>7</v>
      </c>
      <c r="C109" s="11">
        <v>8</v>
      </c>
      <c r="D109" s="10">
        <f>SUM(B109/C109)</f>
        <v>0.875</v>
      </c>
      <c r="E109" s="20">
        <v>0</v>
      </c>
      <c r="F109" s="20">
        <v>3</v>
      </c>
      <c r="G109" s="51">
        <f>SUM(E109/F109)</f>
        <v>0</v>
      </c>
      <c r="H109" s="8" t="s">
        <v>91</v>
      </c>
      <c r="I109" s="8">
        <f>SUM(B109)+(E109*3)</f>
        <v>7</v>
      </c>
      <c r="J109" s="52" t="s">
        <v>280</v>
      </c>
      <c r="K109" s="53"/>
      <c r="L109" s="53"/>
      <c r="M109" s="53"/>
      <c r="N109" s="53"/>
      <c r="O109" s="54"/>
    </row>
    <row r="110" spans="1:15" s="7" customFormat="1" ht="12.75">
      <c r="A110" s="42" t="s">
        <v>146</v>
      </c>
      <c r="B110" s="8">
        <v>1</v>
      </c>
      <c r="C110" s="11">
        <v>2</v>
      </c>
      <c r="D110" s="10">
        <f>SUM(B110/C110)</f>
        <v>0.5</v>
      </c>
      <c r="E110" s="20">
        <v>0</v>
      </c>
      <c r="F110" s="20">
        <v>0</v>
      </c>
      <c r="G110" s="51" t="s">
        <v>152</v>
      </c>
      <c r="H110" s="8" t="s">
        <v>91</v>
      </c>
      <c r="I110" s="8">
        <f>SUM(B110)+(E110*3)</f>
        <v>1</v>
      </c>
      <c r="J110" s="52"/>
      <c r="K110" s="53"/>
      <c r="L110" s="53"/>
      <c r="M110" s="53"/>
      <c r="N110" s="53"/>
      <c r="O110" s="54"/>
    </row>
    <row r="111" spans="1:14" s="5" customFormat="1" ht="12">
      <c r="A111" s="5" t="s">
        <v>8</v>
      </c>
      <c r="B111" s="6">
        <f>SUM(B108:B110)</f>
        <v>15</v>
      </c>
      <c r="C111" s="6">
        <f>SUM(C108:C110)</f>
        <v>17</v>
      </c>
      <c r="D111" s="17">
        <f>SUM(B111/C111)</f>
        <v>0.8823529411764706</v>
      </c>
      <c r="E111" s="6">
        <f>SUM(E108:E110)</f>
        <v>1</v>
      </c>
      <c r="F111" s="6">
        <f>SUM(F108:F110)</f>
        <v>6</v>
      </c>
      <c r="G111" s="29">
        <f>SUM(E111/F111)</f>
        <v>0.16666666666666666</v>
      </c>
      <c r="H111" s="6">
        <v>24</v>
      </c>
      <c r="I111" s="6">
        <f>SUM(I108:I110)</f>
        <v>18</v>
      </c>
      <c r="J111" s="21" t="s">
        <v>282</v>
      </c>
      <c r="K111" s="6"/>
      <c r="L111" s="6"/>
      <c r="M111" s="6"/>
      <c r="N111" s="6"/>
    </row>
    <row r="112" spans="1:14" s="5" customFormat="1" ht="12.75" thickBot="1">
      <c r="A112" s="27" t="s">
        <v>11</v>
      </c>
      <c r="B112" s="28">
        <v>23</v>
      </c>
      <c r="C112" s="28">
        <v>26</v>
      </c>
      <c r="D112" s="29">
        <f>SUM(B112/C112)</f>
        <v>0.8846153846153846</v>
      </c>
      <c r="E112" s="28">
        <v>2</v>
      </c>
      <c r="F112" s="28">
        <v>3</v>
      </c>
      <c r="G112" s="29">
        <f>SUM(E112/F112)</f>
        <v>0.6666666666666666</v>
      </c>
      <c r="H112" s="28">
        <v>24</v>
      </c>
      <c r="I112" s="28">
        <f>SUM(B112)+(E112*3)</f>
        <v>29</v>
      </c>
      <c r="J112" s="44" t="s">
        <v>281</v>
      </c>
      <c r="K112" s="6"/>
      <c r="L112" s="6"/>
      <c r="M112" s="6"/>
      <c r="N112" s="6"/>
    </row>
    <row r="113" spans="1:14" s="5" customFormat="1" ht="12.75" thickTop="1">
      <c r="A113" s="30" t="s">
        <v>63</v>
      </c>
      <c r="B113" s="31" t="s">
        <v>52</v>
      </c>
      <c r="C113" s="31" t="s">
        <v>40</v>
      </c>
      <c r="D113" s="45" t="s">
        <v>9</v>
      </c>
      <c r="E113" s="31" t="s">
        <v>41</v>
      </c>
      <c r="F113" s="31" t="s">
        <v>42</v>
      </c>
      <c r="G113" s="29"/>
      <c r="H113" s="28"/>
      <c r="I113" s="28"/>
      <c r="J113" s="28"/>
      <c r="K113" s="28"/>
      <c r="L113" s="28"/>
      <c r="M113" s="28"/>
      <c r="N113" s="28"/>
    </row>
    <row r="114" spans="1:14" s="7" customFormat="1" ht="12.75">
      <c r="A114" s="42" t="s">
        <v>173</v>
      </c>
      <c r="B114" s="8">
        <v>6</v>
      </c>
      <c r="C114" s="8">
        <v>178</v>
      </c>
      <c r="D114" s="9">
        <f aca="true" t="shared" si="20" ref="D114:D120">SUM(C114)/(B114)</f>
        <v>29.666666666666668</v>
      </c>
      <c r="E114" s="1">
        <v>50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42" t="s">
        <v>145</v>
      </c>
      <c r="B115" s="8">
        <v>1</v>
      </c>
      <c r="C115" s="8">
        <v>26</v>
      </c>
      <c r="D115" s="9">
        <f t="shared" si="20"/>
        <v>26</v>
      </c>
      <c r="E115" s="1">
        <v>26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42" t="s">
        <v>147</v>
      </c>
      <c r="B116" s="8">
        <v>14</v>
      </c>
      <c r="C116" s="8">
        <v>285</v>
      </c>
      <c r="D116" s="9">
        <f t="shared" si="20"/>
        <v>20.357142857142858</v>
      </c>
      <c r="E116" s="1">
        <v>58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42" t="s">
        <v>148</v>
      </c>
      <c r="B117" s="8">
        <v>1</v>
      </c>
      <c r="C117" s="8">
        <v>19</v>
      </c>
      <c r="D117" s="9">
        <f t="shared" si="20"/>
        <v>19</v>
      </c>
      <c r="E117" s="1">
        <v>19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42" t="s">
        <v>150</v>
      </c>
      <c r="B118" s="8">
        <v>3</v>
      </c>
      <c r="C118" s="8">
        <v>52</v>
      </c>
      <c r="D118" s="9">
        <f t="shared" si="20"/>
        <v>17.333333333333332</v>
      </c>
      <c r="E118" s="1">
        <v>27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7" customFormat="1" ht="12.75">
      <c r="A119" s="42" t="s">
        <v>144</v>
      </c>
      <c r="B119" s="8">
        <v>2</v>
      </c>
      <c r="C119" s="8">
        <v>30</v>
      </c>
      <c r="D119" s="9">
        <f t="shared" si="20"/>
        <v>15</v>
      </c>
      <c r="E119" s="1">
        <v>16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</row>
    <row r="120" spans="1:14" s="7" customFormat="1" ht="12.75">
      <c r="A120" s="42" t="s">
        <v>167</v>
      </c>
      <c r="B120" s="8">
        <v>1</v>
      </c>
      <c r="C120" s="8">
        <v>5</v>
      </c>
      <c r="D120" s="9">
        <f t="shared" si="20"/>
        <v>5</v>
      </c>
      <c r="E120" s="1">
        <v>5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5" customFormat="1" ht="12">
      <c r="A121" s="5" t="s">
        <v>8</v>
      </c>
      <c r="B121" s="6">
        <f>SUM(B114:B120)</f>
        <v>28</v>
      </c>
      <c r="C121" s="6">
        <f>SUM(C114:C120)</f>
        <v>595</v>
      </c>
      <c r="D121" s="15">
        <f>SUM(C121/B121)</f>
        <v>21.25</v>
      </c>
      <c r="E121" s="6">
        <v>58</v>
      </c>
      <c r="F121" s="6">
        <f>SUM(F114:F120)</f>
        <v>0</v>
      </c>
      <c r="G121" s="17"/>
      <c r="H121" s="6"/>
      <c r="I121" s="6"/>
      <c r="J121" s="6"/>
      <c r="K121" s="6"/>
      <c r="L121" s="6"/>
      <c r="M121" s="6"/>
      <c r="N121" s="6"/>
    </row>
    <row r="122" spans="1:14" s="5" customFormat="1" ht="12.75" thickBot="1">
      <c r="A122" s="5" t="s">
        <v>11</v>
      </c>
      <c r="B122" s="6">
        <v>17</v>
      </c>
      <c r="C122" s="6">
        <v>361</v>
      </c>
      <c r="D122" s="15">
        <f>SUM(C122/B122)</f>
        <v>21.235294117647058</v>
      </c>
      <c r="E122" s="6" t="s">
        <v>176</v>
      </c>
      <c r="F122" s="6">
        <v>1</v>
      </c>
      <c r="G122" s="17"/>
      <c r="H122" s="6"/>
      <c r="I122" s="6"/>
      <c r="J122" s="6"/>
      <c r="K122" s="6"/>
      <c r="L122" s="6"/>
      <c r="M122" s="6"/>
      <c r="N122" s="6"/>
    </row>
    <row r="123" spans="1:14" s="5" customFormat="1" ht="12.75" thickTop="1">
      <c r="A123" s="30" t="s">
        <v>64</v>
      </c>
      <c r="B123" s="31" t="s">
        <v>52</v>
      </c>
      <c r="C123" s="31" t="s">
        <v>40</v>
      </c>
      <c r="D123" s="36" t="s">
        <v>9</v>
      </c>
      <c r="E123" s="31" t="s">
        <v>41</v>
      </c>
      <c r="F123" s="31" t="s">
        <v>42</v>
      </c>
      <c r="G123" s="17"/>
      <c r="H123" s="6"/>
      <c r="I123" s="6"/>
      <c r="J123" s="6"/>
      <c r="K123" s="6"/>
      <c r="L123" s="6"/>
      <c r="M123" s="6"/>
      <c r="N123" s="6"/>
    </row>
    <row r="124" spans="1:14" s="7" customFormat="1" ht="12.75">
      <c r="A124" s="42" t="s">
        <v>150</v>
      </c>
      <c r="B124" s="8">
        <v>1</v>
      </c>
      <c r="C124" s="8">
        <v>12</v>
      </c>
      <c r="D124" s="9">
        <f>SUM(C124)/(B124)</f>
        <v>12</v>
      </c>
      <c r="E124" s="1">
        <v>12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7" customFormat="1" ht="12.75">
      <c r="A125" s="42" t="s">
        <v>173</v>
      </c>
      <c r="B125" s="8">
        <v>2</v>
      </c>
      <c r="C125" s="8">
        <v>7</v>
      </c>
      <c r="D125" s="9">
        <f>SUM(C125)/(B125)</f>
        <v>3.5</v>
      </c>
      <c r="E125" s="1">
        <v>4</v>
      </c>
      <c r="F125" s="8">
        <v>0</v>
      </c>
      <c r="G125" s="10"/>
      <c r="H125" s="8"/>
      <c r="I125" s="8"/>
      <c r="J125" s="8"/>
      <c r="K125" s="8"/>
      <c r="L125" s="8"/>
      <c r="M125" s="8"/>
      <c r="N125" s="8"/>
    </row>
    <row r="126" spans="1:14" s="5" customFormat="1" ht="12">
      <c r="A126" s="5" t="s">
        <v>8</v>
      </c>
      <c r="B126" s="6">
        <f>SUM(B124:B125)</f>
        <v>3</v>
      </c>
      <c r="C126" s="6">
        <f>SUM(C124:C125)</f>
        <v>19</v>
      </c>
      <c r="D126" s="15">
        <f>SUM(C126/B126)</f>
        <v>6.333333333333333</v>
      </c>
      <c r="E126" s="6">
        <v>12</v>
      </c>
      <c r="F126" s="6">
        <f>SUM(F124:F125)</f>
        <v>0</v>
      </c>
      <c r="G126" s="17"/>
      <c r="H126" s="6"/>
      <c r="I126" s="6"/>
      <c r="J126" s="6"/>
      <c r="K126" s="6"/>
      <c r="L126" s="6"/>
      <c r="M126" s="6"/>
      <c r="N126" s="6"/>
    </row>
    <row r="127" spans="1:14" s="5" customFormat="1" ht="12.75" thickBot="1">
      <c r="A127" s="5" t="s">
        <v>11</v>
      </c>
      <c r="B127" s="6">
        <v>11</v>
      </c>
      <c r="C127" s="6">
        <v>59</v>
      </c>
      <c r="D127" s="15">
        <f>SUM(C127/B127)</f>
        <v>5.363636363636363</v>
      </c>
      <c r="E127" s="6">
        <v>18</v>
      </c>
      <c r="F127" s="6">
        <v>0</v>
      </c>
      <c r="G127" s="17"/>
      <c r="H127" s="6"/>
      <c r="I127" s="6"/>
      <c r="J127" s="6"/>
      <c r="K127" s="6"/>
      <c r="L127" s="6"/>
      <c r="M127" s="6"/>
      <c r="N127" s="6"/>
    </row>
    <row r="128" spans="1:14" s="5" customFormat="1" ht="12.75" thickTop="1">
      <c r="A128" s="30" t="s">
        <v>65</v>
      </c>
      <c r="B128" s="31" t="s">
        <v>45</v>
      </c>
      <c r="C128" s="31" t="s">
        <v>40</v>
      </c>
      <c r="D128" s="31" t="s">
        <v>9</v>
      </c>
      <c r="E128" s="31" t="s">
        <v>41</v>
      </c>
      <c r="F128" s="31" t="s">
        <v>42</v>
      </c>
      <c r="G128" s="17"/>
      <c r="H128" s="6"/>
      <c r="I128" s="6"/>
      <c r="J128" s="6"/>
      <c r="K128" s="6"/>
      <c r="L128" s="6"/>
      <c r="M128" s="6"/>
      <c r="N128" s="6"/>
    </row>
    <row r="129" spans="1:14" s="7" customFormat="1" ht="12.75">
      <c r="A129" s="42" t="s">
        <v>150</v>
      </c>
      <c r="B129" s="8">
        <v>3</v>
      </c>
      <c r="C129" s="8">
        <v>64</v>
      </c>
      <c r="D129" s="9">
        <f aca="true" t="shared" si="21" ref="D129:D134">SUM(C129)/(B129)</f>
        <v>21.333333333333332</v>
      </c>
      <c r="E129" s="1" t="s">
        <v>222</v>
      </c>
      <c r="F129" s="11">
        <v>1</v>
      </c>
      <c r="G129" s="10"/>
      <c r="H129" s="8"/>
      <c r="I129" s="8"/>
      <c r="J129" s="8"/>
      <c r="K129" s="8"/>
      <c r="L129" s="8"/>
      <c r="M129" s="8"/>
      <c r="N129" s="8"/>
    </row>
    <row r="130" spans="1:14" s="7" customFormat="1" ht="12.75">
      <c r="A130" s="42" t="s">
        <v>147</v>
      </c>
      <c r="B130" s="8">
        <v>3</v>
      </c>
      <c r="C130" s="8">
        <v>0</v>
      </c>
      <c r="D130" s="9">
        <f t="shared" si="21"/>
        <v>0</v>
      </c>
      <c r="E130" s="1">
        <v>0</v>
      </c>
      <c r="F130" s="11">
        <v>0</v>
      </c>
      <c r="G130" s="10"/>
      <c r="H130" s="8"/>
      <c r="I130" s="8"/>
      <c r="J130" s="8"/>
      <c r="K130" s="8"/>
      <c r="L130" s="8"/>
      <c r="M130" s="8"/>
      <c r="N130" s="8"/>
    </row>
    <row r="131" spans="1:14" s="7" customFormat="1" ht="12.75">
      <c r="A131" s="42" t="s">
        <v>159</v>
      </c>
      <c r="B131" s="8">
        <v>1</v>
      </c>
      <c r="C131" s="8">
        <v>8</v>
      </c>
      <c r="D131" s="9">
        <f t="shared" si="21"/>
        <v>8</v>
      </c>
      <c r="E131" s="1">
        <v>8</v>
      </c>
      <c r="F131" s="11">
        <v>0</v>
      </c>
      <c r="G131" s="10"/>
      <c r="H131" s="8"/>
      <c r="I131" s="8"/>
      <c r="J131" s="8"/>
      <c r="K131" s="8"/>
      <c r="L131" s="8"/>
      <c r="M131" s="8"/>
      <c r="N131" s="8"/>
    </row>
    <row r="132" spans="1:14" s="7" customFormat="1" ht="12.75">
      <c r="A132" s="42" t="s">
        <v>173</v>
      </c>
      <c r="B132" s="8">
        <v>1</v>
      </c>
      <c r="C132" s="8">
        <v>0</v>
      </c>
      <c r="D132" s="9">
        <f t="shared" si="21"/>
        <v>0</v>
      </c>
      <c r="E132" s="8">
        <v>0</v>
      </c>
      <c r="F132" s="11">
        <v>0</v>
      </c>
      <c r="G132" s="10"/>
      <c r="H132" s="8"/>
      <c r="I132" s="8"/>
      <c r="J132" s="8"/>
      <c r="K132" s="8"/>
      <c r="L132" s="8"/>
      <c r="M132" s="8"/>
      <c r="N132" s="8"/>
    </row>
    <row r="133" spans="1:14" s="5" customFormat="1" ht="12">
      <c r="A133" s="5" t="s">
        <v>8</v>
      </c>
      <c r="B133" s="6">
        <f>SUM(B129:B132)</f>
        <v>8</v>
      </c>
      <c r="C133" s="6">
        <f>SUM(C129:C132)</f>
        <v>72</v>
      </c>
      <c r="D133" s="15">
        <f t="shared" si="21"/>
        <v>9</v>
      </c>
      <c r="E133" s="6" t="s">
        <v>222</v>
      </c>
      <c r="F133" s="6">
        <f>SUM(F129:F132)</f>
        <v>1</v>
      </c>
      <c r="G133" s="17"/>
      <c r="H133" s="6"/>
      <c r="I133" s="6"/>
      <c r="J133" s="6"/>
      <c r="K133" s="6"/>
      <c r="L133" s="6"/>
      <c r="M133" s="6"/>
      <c r="N133" s="6"/>
    </row>
    <row r="134" spans="1:14" s="5" customFormat="1" ht="12.75" thickBot="1">
      <c r="A134" s="5" t="s">
        <v>11</v>
      </c>
      <c r="B134" s="6">
        <f>(M23)</f>
        <v>4</v>
      </c>
      <c r="C134" s="6">
        <v>60</v>
      </c>
      <c r="D134" s="15">
        <f t="shared" si="21"/>
        <v>15</v>
      </c>
      <c r="E134" s="6">
        <v>27</v>
      </c>
      <c r="F134" s="6">
        <v>1</v>
      </c>
      <c r="G134" s="17"/>
      <c r="H134" s="6"/>
      <c r="I134" s="6"/>
      <c r="J134" s="6"/>
      <c r="K134" s="6"/>
      <c r="L134" s="6"/>
      <c r="M134" s="6"/>
      <c r="N134" s="6"/>
    </row>
    <row r="135" spans="1:14" s="5" customFormat="1" ht="12.75" thickTop="1">
      <c r="A135" s="30" t="s">
        <v>66</v>
      </c>
      <c r="B135" s="31" t="s">
        <v>223</v>
      </c>
      <c r="C135" s="31" t="s">
        <v>40</v>
      </c>
      <c r="D135" s="36" t="s">
        <v>9</v>
      </c>
      <c r="E135" s="31" t="s">
        <v>41</v>
      </c>
      <c r="F135" s="31"/>
      <c r="G135" s="17"/>
      <c r="H135" s="6"/>
      <c r="I135" s="6"/>
      <c r="J135" s="6"/>
      <c r="K135" s="6"/>
      <c r="L135" s="6"/>
      <c r="M135" s="6"/>
      <c r="N135" s="6"/>
    </row>
    <row r="136" spans="1:14" s="7" customFormat="1" ht="12.75">
      <c r="A136" s="42" t="s">
        <v>146</v>
      </c>
      <c r="B136" s="8">
        <v>41</v>
      </c>
      <c r="C136" s="8">
        <v>1321</v>
      </c>
      <c r="D136" s="9">
        <f>SUM(C136/B136)</f>
        <v>32.21951219512195</v>
      </c>
      <c r="E136" s="1">
        <v>62</v>
      </c>
      <c r="F136" s="8"/>
      <c r="G136" s="10"/>
      <c r="H136" s="8"/>
      <c r="I136" s="8"/>
      <c r="J136" s="8"/>
      <c r="K136" s="8"/>
      <c r="L136" s="8"/>
      <c r="M136" s="8"/>
      <c r="N136" s="8"/>
    </row>
    <row r="137" spans="1:14" s="5" customFormat="1" ht="12">
      <c r="A137" s="5" t="s">
        <v>8</v>
      </c>
      <c r="B137" s="6">
        <f>SUM(B136:B136)</f>
        <v>41</v>
      </c>
      <c r="C137" s="6">
        <f>SUM(C136:C136)</f>
        <v>1321</v>
      </c>
      <c r="D137" s="15">
        <f>SUM(C137/B137)</f>
        <v>32.21951219512195</v>
      </c>
      <c r="E137" s="6">
        <v>62</v>
      </c>
      <c r="F137" s="6"/>
      <c r="G137" s="17"/>
      <c r="H137" s="6"/>
      <c r="I137" s="6"/>
      <c r="J137" s="6"/>
      <c r="K137" s="6"/>
      <c r="L137" s="6"/>
      <c r="M137" s="6"/>
      <c r="N137" s="6"/>
    </row>
    <row r="138" spans="1:14" s="5" customFormat="1" ht="12.75" thickBot="1">
      <c r="A138" s="34" t="s">
        <v>11</v>
      </c>
      <c r="B138" s="35">
        <f>M51</f>
        <v>30</v>
      </c>
      <c r="C138" s="35">
        <f>M52</f>
        <v>994</v>
      </c>
      <c r="D138" s="37">
        <f>SUM(C138/B138)</f>
        <v>33.13333333333333</v>
      </c>
      <c r="E138" s="35">
        <v>49</v>
      </c>
      <c r="F138" s="35"/>
      <c r="G138" s="17"/>
      <c r="H138" s="6"/>
      <c r="I138" s="6"/>
      <c r="J138" s="6"/>
      <c r="K138" s="6"/>
      <c r="L138" s="6"/>
      <c r="M138" s="6"/>
      <c r="N138" s="6"/>
    </row>
    <row r="139" spans="1:14" s="5" customFormat="1" ht="12.75" thickTop="1">
      <c r="A139" s="30" t="s">
        <v>67</v>
      </c>
      <c r="B139" s="31" t="s">
        <v>190</v>
      </c>
      <c r="C139" s="31" t="s">
        <v>87</v>
      </c>
      <c r="D139" s="31" t="s">
        <v>69</v>
      </c>
      <c r="E139" s="31" t="s">
        <v>68</v>
      </c>
      <c r="F139" s="31" t="s">
        <v>155</v>
      </c>
      <c r="G139" s="31" t="s">
        <v>156</v>
      </c>
      <c r="H139" s="31" t="s">
        <v>70</v>
      </c>
      <c r="I139" s="31" t="s">
        <v>170</v>
      </c>
      <c r="J139" s="31" t="s">
        <v>80</v>
      </c>
      <c r="L139" s="6"/>
      <c r="M139" s="6"/>
      <c r="N139" s="6"/>
    </row>
    <row r="140" spans="1:14" s="7" customFormat="1" ht="12.75">
      <c r="A140" s="48" t="s">
        <v>147</v>
      </c>
      <c r="B140" s="8">
        <v>37</v>
      </c>
      <c r="C140" s="8">
        <v>24</v>
      </c>
      <c r="D140" s="8">
        <v>2</v>
      </c>
      <c r="E140" s="8">
        <v>0</v>
      </c>
      <c r="F140" s="8">
        <f aca="true" t="shared" si="22" ref="F140:F172">SUM(B140:E140)</f>
        <v>63</v>
      </c>
      <c r="G140" s="8">
        <v>1</v>
      </c>
      <c r="H140" s="8">
        <v>1</v>
      </c>
      <c r="I140" s="8">
        <v>2</v>
      </c>
      <c r="J140" s="8">
        <v>1</v>
      </c>
      <c r="L140" s="8"/>
      <c r="M140" s="8"/>
      <c r="N140" s="8"/>
    </row>
    <row r="141" spans="1:14" s="7" customFormat="1" ht="12.75">
      <c r="A141" s="48" t="s">
        <v>181</v>
      </c>
      <c r="B141" s="8">
        <v>17</v>
      </c>
      <c r="C141" s="8">
        <v>33</v>
      </c>
      <c r="D141" s="8">
        <v>8</v>
      </c>
      <c r="E141" s="8">
        <v>3</v>
      </c>
      <c r="F141" s="8">
        <f t="shared" si="22"/>
        <v>61</v>
      </c>
      <c r="G141" s="8">
        <v>5</v>
      </c>
      <c r="H141" s="8">
        <v>0</v>
      </c>
      <c r="I141" s="8">
        <v>1</v>
      </c>
      <c r="J141" s="8">
        <v>0</v>
      </c>
      <c r="L141" s="8"/>
      <c r="M141" s="8"/>
      <c r="N141" s="8"/>
    </row>
    <row r="142" spans="1:14" s="7" customFormat="1" ht="12.75">
      <c r="A142" s="48" t="s">
        <v>161</v>
      </c>
      <c r="B142" s="8">
        <v>25</v>
      </c>
      <c r="C142" s="8">
        <v>23</v>
      </c>
      <c r="D142" s="8">
        <v>7</v>
      </c>
      <c r="E142" s="8">
        <v>3</v>
      </c>
      <c r="F142" s="8">
        <f t="shared" si="22"/>
        <v>58</v>
      </c>
      <c r="G142" s="8">
        <v>1</v>
      </c>
      <c r="H142" s="8">
        <v>0</v>
      </c>
      <c r="I142" s="8">
        <v>0</v>
      </c>
      <c r="J142" s="8">
        <v>0</v>
      </c>
      <c r="L142" s="8"/>
      <c r="M142" s="8"/>
      <c r="N142" s="8"/>
    </row>
    <row r="143" spans="1:14" s="7" customFormat="1" ht="12.75">
      <c r="A143" s="48" t="s">
        <v>150</v>
      </c>
      <c r="B143" s="8">
        <v>31</v>
      </c>
      <c r="C143" s="8">
        <v>22</v>
      </c>
      <c r="D143" s="8">
        <v>2</v>
      </c>
      <c r="E143" s="8">
        <v>0</v>
      </c>
      <c r="F143" s="8">
        <f t="shared" si="22"/>
        <v>55</v>
      </c>
      <c r="G143" s="8">
        <v>2</v>
      </c>
      <c r="H143" s="8">
        <v>1</v>
      </c>
      <c r="I143" s="8">
        <v>4</v>
      </c>
      <c r="J143" s="8">
        <v>1</v>
      </c>
      <c r="L143" s="8"/>
      <c r="M143" s="8"/>
      <c r="N143" s="8"/>
    </row>
    <row r="144" spans="1:14" s="7" customFormat="1" ht="12.75">
      <c r="A144" s="48" t="s">
        <v>180</v>
      </c>
      <c r="B144" s="8">
        <v>20</v>
      </c>
      <c r="C144" s="8">
        <v>26</v>
      </c>
      <c r="D144" s="8">
        <v>8</v>
      </c>
      <c r="E144" s="8">
        <v>0</v>
      </c>
      <c r="F144" s="8">
        <f t="shared" si="22"/>
        <v>54</v>
      </c>
      <c r="G144" s="8">
        <v>1</v>
      </c>
      <c r="H144" s="8">
        <v>2</v>
      </c>
      <c r="I144" s="8">
        <v>0</v>
      </c>
      <c r="J144" s="8">
        <v>0</v>
      </c>
      <c r="L144" s="8"/>
      <c r="M144" s="8"/>
      <c r="N144" s="8"/>
    </row>
    <row r="145" spans="1:14" s="7" customFormat="1" ht="12.75">
      <c r="A145" s="48" t="s">
        <v>159</v>
      </c>
      <c r="B145" s="8">
        <v>9</v>
      </c>
      <c r="C145" s="8">
        <v>28</v>
      </c>
      <c r="D145" s="8">
        <v>5</v>
      </c>
      <c r="E145" s="8">
        <v>5</v>
      </c>
      <c r="F145" s="8">
        <f t="shared" si="22"/>
        <v>47</v>
      </c>
      <c r="G145" s="8">
        <v>2</v>
      </c>
      <c r="H145" s="8">
        <v>2</v>
      </c>
      <c r="I145" s="8">
        <v>0</v>
      </c>
      <c r="J145" s="8">
        <v>0</v>
      </c>
      <c r="L145" s="8"/>
      <c r="M145" s="8"/>
      <c r="N145" s="8"/>
    </row>
    <row r="146" spans="1:14" s="7" customFormat="1" ht="12.75">
      <c r="A146" s="48" t="s">
        <v>166</v>
      </c>
      <c r="B146" s="8">
        <v>16</v>
      </c>
      <c r="C146" s="8">
        <v>20</v>
      </c>
      <c r="D146" s="8">
        <v>4</v>
      </c>
      <c r="E146" s="8">
        <v>0</v>
      </c>
      <c r="F146" s="8">
        <f t="shared" si="22"/>
        <v>40</v>
      </c>
      <c r="G146" s="8">
        <v>0</v>
      </c>
      <c r="H146" s="8">
        <v>0</v>
      </c>
      <c r="I146" s="8">
        <v>2</v>
      </c>
      <c r="J146" s="8">
        <v>1</v>
      </c>
      <c r="L146" s="8"/>
      <c r="M146" s="8"/>
      <c r="N146" s="8"/>
    </row>
    <row r="147" spans="1:14" s="7" customFormat="1" ht="12.75">
      <c r="A147" s="48" t="s">
        <v>158</v>
      </c>
      <c r="B147" s="8">
        <v>9</v>
      </c>
      <c r="C147" s="8">
        <v>20</v>
      </c>
      <c r="D147" s="8">
        <v>4</v>
      </c>
      <c r="E147" s="8">
        <v>4</v>
      </c>
      <c r="F147" s="8">
        <f t="shared" si="22"/>
        <v>37</v>
      </c>
      <c r="G147" s="8">
        <v>2</v>
      </c>
      <c r="H147" s="8">
        <v>1</v>
      </c>
      <c r="I147" s="8">
        <v>0</v>
      </c>
      <c r="J147" s="8">
        <v>0</v>
      </c>
      <c r="L147" s="8"/>
      <c r="M147" s="8"/>
      <c r="N147" s="8"/>
    </row>
    <row r="148" spans="1:14" s="7" customFormat="1" ht="12.75">
      <c r="A148" s="48" t="s">
        <v>148</v>
      </c>
      <c r="B148" s="8">
        <v>19</v>
      </c>
      <c r="C148" s="8">
        <v>10</v>
      </c>
      <c r="D148" s="8">
        <v>1</v>
      </c>
      <c r="E148" s="8">
        <v>0</v>
      </c>
      <c r="F148" s="8">
        <f t="shared" si="22"/>
        <v>30</v>
      </c>
      <c r="G148" s="8">
        <v>0</v>
      </c>
      <c r="H148" s="8">
        <v>0</v>
      </c>
      <c r="I148" s="8">
        <v>1</v>
      </c>
      <c r="J148" s="8">
        <v>0</v>
      </c>
      <c r="L148" s="8"/>
      <c r="M148" s="8"/>
      <c r="N148" s="8"/>
    </row>
    <row r="149" spans="1:14" s="7" customFormat="1" ht="12.75">
      <c r="A149" s="48" t="s">
        <v>207</v>
      </c>
      <c r="B149" s="8">
        <v>7</v>
      </c>
      <c r="C149" s="8">
        <v>9</v>
      </c>
      <c r="D149" s="8">
        <v>4</v>
      </c>
      <c r="E149" s="8">
        <v>1</v>
      </c>
      <c r="F149" s="8">
        <f t="shared" si="22"/>
        <v>21</v>
      </c>
      <c r="G149" s="8">
        <v>0</v>
      </c>
      <c r="H149" s="8">
        <v>1</v>
      </c>
      <c r="I149" s="8">
        <v>1</v>
      </c>
      <c r="J149" s="8">
        <v>0</v>
      </c>
      <c r="L149" s="8"/>
      <c r="M149" s="8"/>
      <c r="N149" s="8"/>
    </row>
    <row r="150" spans="1:14" s="7" customFormat="1" ht="12.75">
      <c r="A150" s="48" t="s">
        <v>173</v>
      </c>
      <c r="B150" s="8">
        <v>13</v>
      </c>
      <c r="C150" s="8">
        <v>7</v>
      </c>
      <c r="D150" s="8">
        <v>0</v>
      </c>
      <c r="E150" s="8">
        <v>0</v>
      </c>
      <c r="F150" s="8">
        <f t="shared" si="22"/>
        <v>20</v>
      </c>
      <c r="G150" s="8">
        <v>0</v>
      </c>
      <c r="H150" s="8">
        <v>0</v>
      </c>
      <c r="I150" s="8">
        <v>10</v>
      </c>
      <c r="J150" s="8">
        <v>0</v>
      </c>
      <c r="L150" s="8"/>
      <c r="M150" s="8"/>
      <c r="N150" s="8"/>
    </row>
    <row r="151" spans="1:14" s="7" customFormat="1" ht="12.75">
      <c r="A151" s="48" t="s">
        <v>145</v>
      </c>
      <c r="B151" s="8">
        <v>12</v>
      </c>
      <c r="C151" s="8">
        <v>7</v>
      </c>
      <c r="D151" s="8">
        <v>0</v>
      </c>
      <c r="E151" s="8">
        <v>0</v>
      </c>
      <c r="F151" s="8">
        <f t="shared" si="22"/>
        <v>19</v>
      </c>
      <c r="G151" s="8">
        <v>0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48" t="s">
        <v>142</v>
      </c>
      <c r="B152" s="8">
        <v>9</v>
      </c>
      <c r="C152" s="8">
        <v>9</v>
      </c>
      <c r="D152" s="8">
        <v>0</v>
      </c>
      <c r="E152" s="8">
        <v>0</v>
      </c>
      <c r="F152" s="8">
        <f t="shared" si="22"/>
        <v>18</v>
      </c>
      <c r="G152" s="8">
        <v>0</v>
      </c>
      <c r="H152" s="8">
        <v>0</v>
      </c>
      <c r="I152" s="8">
        <v>1</v>
      </c>
      <c r="J152" s="8">
        <v>0</v>
      </c>
      <c r="L152" s="8"/>
      <c r="M152" s="8"/>
      <c r="N152" s="8"/>
    </row>
    <row r="153" spans="1:14" s="7" customFormat="1" ht="12.75">
      <c r="A153" s="48" t="s">
        <v>146</v>
      </c>
      <c r="B153" s="8">
        <v>11</v>
      </c>
      <c r="C153" s="8">
        <v>1</v>
      </c>
      <c r="D153" s="8">
        <v>0</v>
      </c>
      <c r="E153" s="8">
        <v>0</v>
      </c>
      <c r="F153" s="8">
        <f t="shared" si="22"/>
        <v>12</v>
      </c>
      <c r="G153" s="8">
        <v>0</v>
      </c>
      <c r="H153" s="8">
        <v>0</v>
      </c>
      <c r="I153" s="8">
        <v>2</v>
      </c>
      <c r="J153" s="8">
        <v>0</v>
      </c>
      <c r="L153" s="8"/>
      <c r="M153" s="8"/>
      <c r="N153" s="8"/>
    </row>
    <row r="154" spans="1:14" s="7" customFormat="1" ht="12.75">
      <c r="A154" s="48" t="s">
        <v>160</v>
      </c>
      <c r="B154" s="8">
        <v>6</v>
      </c>
      <c r="C154" s="8">
        <v>5</v>
      </c>
      <c r="D154" s="8">
        <v>0</v>
      </c>
      <c r="E154" s="8">
        <v>1</v>
      </c>
      <c r="F154" s="8">
        <f t="shared" si="22"/>
        <v>12</v>
      </c>
      <c r="G154" s="8">
        <v>0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48" t="s">
        <v>165</v>
      </c>
      <c r="B155" s="8">
        <v>3</v>
      </c>
      <c r="C155" s="8">
        <v>6</v>
      </c>
      <c r="D155" s="8">
        <v>1</v>
      </c>
      <c r="E155" s="8">
        <v>0</v>
      </c>
      <c r="F155" s="8">
        <f t="shared" si="22"/>
        <v>10</v>
      </c>
      <c r="G155" s="8">
        <v>0</v>
      </c>
      <c r="H155" s="8">
        <v>0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48" t="s">
        <v>144</v>
      </c>
      <c r="B156" s="8">
        <v>5</v>
      </c>
      <c r="C156" s="8">
        <v>4</v>
      </c>
      <c r="D156" s="8">
        <v>0</v>
      </c>
      <c r="E156" s="8">
        <v>0</v>
      </c>
      <c r="F156" s="8">
        <f t="shared" si="22"/>
        <v>9</v>
      </c>
      <c r="G156" s="8">
        <v>0</v>
      </c>
      <c r="H156" s="8">
        <v>0</v>
      </c>
      <c r="I156" s="8">
        <v>0</v>
      </c>
      <c r="J156" s="8">
        <v>0</v>
      </c>
      <c r="L156" s="8"/>
      <c r="M156" s="8"/>
      <c r="N156" s="8"/>
    </row>
    <row r="157" spans="1:14" s="7" customFormat="1" ht="12.75">
      <c r="A157" s="48" t="s">
        <v>157</v>
      </c>
      <c r="B157" s="8">
        <v>2</v>
      </c>
      <c r="C157" s="8">
        <v>7</v>
      </c>
      <c r="D157" s="8">
        <v>0</v>
      </c>
      <c r="E157" s="8">
        <v>0</v>
      </c>
      <c r="F157" s="8">
        <f t="shared" si="22"/>
        <v>9</v>
      </c>
      <c r="G157" s="8">
        <v>0</v>
      </c>
      <c r="H157" s="8">
        <v>0</v>
      </c>
      <c r="I157" s="8">
        <v>0</v>
      </c>
      <c r="J157" s="8">
        <v>0</v>
      </c>
      <c r="L157" s="8"/>
      <c r="M157" s="8"/>
      <c r="N157" s="8"/>
    </row>
    <row r="158" spans="1:14" s="7" customFormat="1" ht="12.75">
      <c r="A158" s="48" t="s">
        <v>162</v>
      </c>
      <c r="B158" s="8">
        <v>4</v>
      </c>
      <c r="C158" s="8">
        <v>2</v>
      </c>
      <c r="D158" s="8">
        <v>1</v>
      </c>
      <c r="E158" s="8">
        <v>0</v>
      </c>
      <c r="F158" s="8">
        <f t="shared" si="22"/>
        <v>7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8" t="s">
        <v>167</v>
      </c>
      <c r="B159" s="8">
        <v>4</v>
      </c>
      <c r="C159" s="8">
        <v>2</v>
      </c>
      <c r="D159" s="8">
        <v>0</v>
      </c>
      <c r="E159" s="8">
        <v>0</v>
      </c>
      <c r="F159" s="8">
        <f t="shared" si="22"/>
        <v>6</v>
      </c>
      <c r="G159" s="8">
        <v>0</v>
      </c>
      <c r="H159" s="8">
        <v>0</v>
      </c>
      <c r="I159" s="8">
        <v>0</v>
      </c>
      <c r="J159" s="8">
        <v>0</v>
      </c>
      <c r="L159" s="8"/>
      <c r="M159" s="8"/>
      <c r="N159" s="8"/>
    </row>
    <row r="160" spans="1:14" s="7" customFormat="1" ht="12.75">
      <c r="A160" s="48" t="s">
        <v>163</v>
      </c>
      <c r="B160" s="8">
        <v>2</v>
      </c>
      <c r="C160" s="8">
        <v>3</v>
      </c>
      <c r="D160" s="8">
        <v>1</v>
      </c>
      <c r="E160" s="8">
        <v>0</v>
      </c>
      <c r="F160" s="8">
        <f t="shared" si="22"/>
        <v>6</v>
      </c>
      <c r="G160" s="8">
        <v>1</v>
      </c>
      <c r="H160" s="8">
        <v>1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48" t="s">
        <v>111</v>
      </c>
      <c r="B161" s="8">
        <v>2</v>
      </c>
      <c r="C161" s="8">
        <v>3</v>
      </c>
      <c r="D161" s="8">
        <v>0</v>
      </c>
      <c r="E161" s="8">
        <v>0</v>
      </c>
      <c r="F161" s="8">
        <f t="shared" si="22"/>
        <v>5</v>
      </c>
      <c r="G161" s="8">
        <v>0</v>
      </c>
      <c r="H161" s="8">
        <v>0</v>
      </c>
      <c r="I161" s="8">
        <v>1</v>
      </c>
      <c r="J161" s="8">
        <v>0</v>
      </c>
      <c r="L161" s="8"/>
      <c r="M161" s="8"/>
      <c r="N161" s="8"/>
    </row>
    <row r="162" spans="1:14" s="7" customFormat="1" ht="12.75">
      <c r="A162" s="48" t="s">
        <v>164</v>
      </c>
      <c r="B162" s="8">
        <v>0</v>
      </c>
      <c r="C162" s="8">
        <v>3</v>
      </c>
      <c r="D162" s="8">
        <v>0</v>
      </c>
      <c r="E162" s="8">
        <v>0</v>
      </c>
      <c r="F162" s="8">
        <f t="shared" si="22"/>
        <v>3</v>
      </c>
      <c r="G162" s="8">
        <v>1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48" t="s">
        <v>225</v>
      </c>
      <c r="B163" s="8">
        <v>2</v>
      </c>
      <c r="C163" s="8">
        <v>0</v>
      </c>
      <c r="D163" s="8">
        <v>0</v>
      </c>
      <c r="E163" s="8">
        <v>0</v>
      </c>
      <c r="F163" s="8">
        <f t="shared" si="22"/>
        <v>2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48" t="s">
        <v>205</v>
      </c>
      <c r="B164" s="8">
        <v>1</v>
      </c>
      <c r="C164" s="8">
        <v>1</v>
      </c>
      <c r="D164" s="8">
        <v>0</v>
      </c>
      <c r="E164" s="8">
        <v>0</v>
      </c>
      <c r="F164" s="8">
        <f t="shared" si="22"/>
        <v>2</v>
      </c>
      <c r="G164" s="8">
        <v>0</v>
      </c>
      <c r="H164" s="8">
        <v>0</v>
      </c>
      <c r="I164" s="8">
        <v>0</v>
      </c>
      <c r="J164" s="8">
        <v>0</v>
      </c>
      <c r="L164" s="8"/>
      <c r="M164" s="8"/>
      <c r="N164" s="8"/>
    </row>
    <row r="165" spans="1:14" s="7" customFormat="1" ht="12.75">
      <c r="A165" s="48" t="s">
        <v>191</v>
      </c>
      <c r="B165" s="8">
        <v>0</v>
      </c>
      <c r="C165" s="8">
        <v>2</v>
      </c>
      <c r="D165" s="8">
        <v>0</v>
      </c>
      <c r="E165" s="8">
        <v>0</v>
      </c>
      <c r="F165" s="8">
        <f t="shared" si="22"/>
        <v>2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7" customFormat="1" ht="12.75">
      <c r="A166" s="48" t="s">
        <v>256</v>
      </c>
      <c r="B166" s="8">
        <v>1</v>
      </c>
      <c r="C166" s="8">
        <v>0</v>
      </c>
      <c r="D166" s="8">
        <v>0</v>
      </c>
      <c r="E166" s="8">
        <v>0</v>
      </c>
      <c r="F166" s="8">
        <f t="shared" si="22"/>
        <v>1</v>
      </c>
      <c r="G166" s="8">
        <v>0</v>
      </c>
      <c r="H166" s="8">
        <v>0</v>
      </c>
      <c r="I166" s="8">
        <v>0</v>
      </c>
      <c r="J166" s="8">
        <v>0</v>
      </c>
      <c r="L166" s="8"/>
      <c r="M166" s="8"/>
      <c r="N166" s="8"/>
    </row>
    <row r="167" spans="1:14" s="7" customFormat="1" ht="12.75">
      <c r="A167" s="48" t="s">
        <v>168</v>
      </c>
      <c r="B167" s="8">
        <v>1</v>
      </c>
      <c r="C167" s="8">
        <v>0</v>
      </c>
      <c r="D167" s="8">
        <v>0</v>
      </c>
      <c r="E167" s="8">
        <v>0</v>
      </c>
      <c r="F167" s="8">
        <f t="shared" si="22"/>
        <v>1</v>
      </c>
      <c r="G167" s="8">
        <v>0</v>
      </c>
      <c r="H167" s="8">
        <v>0</v>
      </c>
      <c r="I167" s="8">
        <v>0</v>
      </c>
      <c r="J167" s="8">
        <v>0</v>
      </c>
      <c r="L167" s="8"/>
      <c r="M167" s="8"/>
      <c r="N167" s="8"/>
    </row>
    <row r="168" spans="1:14" s="7" customFormat="1" ht="12.75">
      <c r="A168" s="48" t="s">
        <v>169</v>
      </c>
      <c r="B168" s="8">
        <v>1</v>
      </c>
      <c r="C168" s="8">
        <v>0</v>
      </c>
      <c r="D168" s="8">
        <v>0</v>
      </c>
      <c r="E168" s="8">
        <v>0</v>
      </c>
      <c r="F168" s="8">
        <f t="shared" si="22"/>
        <v>1</v>
      </c>
      <c r="G168" s="8">
        <v>0</v>
      </c>
      <c r="H168" s="8">
        <v>0</v>
      </c>
      <c r="I168" s="8">
        <v>0</v>
      </c>
      <c r="J168" s="8">
        <v>0</v>
      </c>
      <c r="L168" s="8"/>
      <c r="M168" s="8"/>
      <c r="N168" s="8"/>
    </row>
    <row r="169" spans="1:14" s="7" customFormat="1" ht="12.75">
      <c r="A169" s="48" t="s">
        <v>224</v>
      </c>
      <c r="B169" s="8">
        <v>0</v>
      </c>
      <c r="C169" s="8">
        <v>1</v>
      </c>
      <c r="D169" s="8">
        <v>0</v>
      </c>
      <c r="E169" s="8">
        <v>0</v>
      </c>
      <c r="F169" s="8">
        <f t="shared" si="22"/>
        <v>1</v>
      </c>
      <c r="G169" s="8">
        <v>0</v>
      </c>
      <c r="H169" s="8">
        <v>0</v>
      </c>
      <c r="I169" s="8">
        <v>0</v>
      </c>
      <c r="J169" s="8">
        <v>0</v>
      </c>
      <c r="L169" s="8"/>
      <c r="M169" s="8"/>
      <c r="N169" s="8"/>
    </row>
    <row r="170" spans="1:14" s="7" customFormat="1" ht="12.75">
      <c r="A170" s="48" t="s">
        <v>257</v>
      </c>
      <c r="B170" s="8">
        <v>0</v>
      </c>
      <c r="C170" s="8">
        <v>1</v>
      </c>
      <c r="D170" s="8">
        <v>0</v>
      </c>
      <c r="E170" s="8">
        <v>0</v>
      </c>
      <c r="F170" s="8">
        <f t="shared" si="22"/>
        <v>1</v>
      </c>
      <c r="G170" s="8">
        <v>0</v>
      </c>
      <c r="H170" s="8">
        <v>0</v>
      </c>
      <c r="I170" s="8">
        <v>0</v>
      </c>
      <c r="J170" s="8">
        <v>0</v>
      </c>
      <c r="L170" s="8"/>
      <c r="M170" s="8"/>
      <c r="N170" s="8"/>
    </row>
    <row r="171" spans="1:14" s="7" customFormat="1" ht="12.75">
      <c r="A171" s="48" t="s">
        <v>145</v>
      </c>
      <c r="B171" s="8">
        <v>0</v>
      </c>
      <c r="C171" s="8">
        <v>1</v>
      </c>
      <c r="D171" s="8">
        <v>0</v>
      </c>
      <c r="E171" s="8">
        <v>0</v>
      </c>
      <c r="F171" s="8">
        <f t="shared" si="22"/>
        <v>1</v>
      </c>
      <c r="G171" s="8">
        <v>0</v>
      </c>
      <c r="H171" s="8">
        <v>1</v>
      </c>
      <c r="I171" s="8">
        <v>0</v>
      </c>
      <c r="J171" s="8">
        <v>0</v>
      </c>
      <c r="L171" s="8"/>
      <c r="M171" s="8"/>
      <c r="N171" s="8"/>
    </row>
    <row r="172" spans="1:14" s="5" customFormat="1" ht="12.75">
      <c r="A172" s="48" t="s">
        <v>192</v>
      </c>
      <c r="B172" s="8">
        <v>0</v>
      </c>
      <c r="C172" s="8">
        <v>1</v>
      </c>
      <c r="D172" s="8">
        <v>0</v>
      </c>
      <c r="E172" s="8">
        <v>0</v>
      </c>
      <c r="F172" s="8">
        <f t="shared" si="22"/>
        <v>1</v>
      </c>
      <c r="G172" s="8">
        <v>0</v>
      </c>
      <c r="H172" s="8">
        <v>0</v>
      </c>
      <c r="I172" s="8">
        <v>0</v>
      </c>
      <c r="J172" s="8">
        <v>0</v>
      </c>
      <c r="L172" s="6"/>
      <c r="M172" s="6"/>
      <c r="N172" s="6"/>
    </row>
    <row r="173" spans="1:10" ht="12.75">
      <c r="A173" s="27" t="s">
        <v>8</v>
      </c>
      <c r="B173" s="28">
        <f aca="true" t="shared" si="23" ref="B173:J173">SUM(B139:B172)</f>
        <v>269</v>
      </c>
      <c r="C173" s="28">
        <f t="shared" si="23"/>
        <v>281</v>
      </c>
      <c r="D173" s="28">
        <f t="shared" si="23"/>
        <v>48</v>
      </c>
      <c r="E173" s="28">
        <f t="shared" si="23"/>
        <v>17</v>
      </c>
      <c r="F173" s="28">
        <f t="shared" si="23"/>
        <v>615</v>
      </c>
      <c r="G173" s="28">
        <f t="shared" si="23"/>
        <v>16</v>
      </c>
      <c r="H173" s="28">
        <f t="shared" si="23"/>
        <v>10</v>
      </c>
      <c r="I173" s="28">
        <f t="shared" si="23"/>
        <v>25</v>
      </c>
      <c r="J173" s="28">
        <f t="shared" si="23"/>
        <v>3</v>
      </c>
    </row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06" max="255" man="1"/>
    <brk id="1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7</v>
      </c>
      <c r="F4" s="1"/>
      <c r="G4" s="1"/>
      <c r="H4" s="1">
        <f>SUM(B4:G4)</f>
        <v>14</v>
      </c>
      <c r="I4" s="24"/>
      <c r="J4" s="1"/>
    </row>
    <row r="5" spans="1:10" ht="12.75">
      <c r="A5" t="s">
        <v>130</v>
      </c>
      <c r="B5" s="1">
        <v>0</v>
      </c>
      <c r="C5" s="1">
        <v>0</v>
      </c>
      <c r="D5" s="1">
        <v>0</v>
      </c>
      <c r="E5" s="1">
        <v>12</v>
      </c>
      <c r="F5" s="1"/>
      <c r="G5" s="1"/>
      <c r="H5" s="1">
        <f>SUM(B5:G5)</f>
        <v>12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131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52</v>
      </c>
      <c r="C18" s="8">
        <f>SUM(C19)+(C24)</f>
        <v>60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40</v>
      </c>
      <c r="C19" s="8">
        <v>27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266</v>
      </c>
      <c r="C20" s="8">
        <v>45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85</v>
      </c>
      <c r="C21" s="8">
        <v>179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351</v>
      </c>
      <c r="C22" s="8">
        <f>SUM(C20)+(C21)</f>
        <v>224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9</v>
      </c>
      <c r="C23" s="8">
        <v>20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33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6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140</v>
      </c>
      <c r="C27" s="8">
        <v>224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35</v>
      </c>
      <c r="C28" s="9">
        <f>SUM(C27/C26)</f>
        <v>37.333333333333336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11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91</v>
      </c>
      <c r="C32" s="8">
        <v>38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262</v>
      </c>
      <c r="C33" s="46" t="s">
        <v>263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14</v>
      </c>
      <c r="C36" s="8">
        <v>108</v>
      </c>
      <c r="D36" s="9">
        <f aca="true" t="shared" si="0" ref="D36:D42">SUM(C36)/(B36)</f>
        <v>7.714285714285714</v>
      </c>
      <c r="E36" s="1">
        <v>38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111</v>
      </c>
      <c r="B37" s="8">
        <v>17</v>
      </c>
      <c r="C37" s="8">
        <v>93</v>
      </c>
      <c r="D37" s="9">
        <f t="shared" si="0"/>
        <v>5.470588235294118</v>
      </c>
      <c r="E37" s="1">
        <v>33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148</v>
      </c>
      <c r="B38" s="8">
        <v>6</v>
      </c>
      <c r="C38" s="8">
        <v>71</v>
      </c>
      <c r="D38" s="9">
        <f t="shared" si="0"/>
        <v>11.833333333333334</v>
      </c>
      <c r="E38" s="1">
        <v>26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161</v>
      </c>
      <c r="B39" s="8">
        <v>1</v>
      </c>
      <c r="C39" s="8">
        <v>6</v>
      </c>
      <c r="D39" s="9">
        <f t="shared" si="0"/>
        <v>6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151</v>
      </c>
      <c r="B40" s="8">
        <v>2</v>
      </c>
      <c r="C40" s="8">
        <v>-5</v>
      </c>
      <c r="D40" s="9"/>
      <c r="E40" s="1"/>
      <c r="F40" s="8"/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40</v>
      </c>
      <c r="C41" s="6">
        <f>SUM(C36:C40)</f>
        <v>273</v>
      </c>
      <c r="D41" s="15">
        <f t="shared" si="0"/>
        <v>6.825</v>
      </c>
      <c r="E41" s="6">
        <v>38</v>
      </c>
      <c r="F41" s="6">
        <f>SUM(F36:F40)</f>
        <v>2</v>
      </c>
      <c r="G41" s="6"/>
      <c r="H41" s="6"/>
      <c r="I41" s="6"/>
      <c r="J41" s="6"/>
      <c r="K41" s="6"/>
    </row>
    <row r="42" spans="1:11" ht="12.75">
      <c r="A42" s="5" t="s">
        <v>130</v>
      </c>
      <c r="B42" s="6">
        <f>C19</f>
        <v>27</v>
      </c>
      <c r="C42" s="6">
        <f>C20</f>
        <v>45</v>
      </c>
      <c r="D42" s="15">
        <f t="shared" si="0"/>
        <v>1.6666666666666667</v>
      </c>
      <c r="E42" s="6">
        <v>9</v>
      </c>
      <c r="F42" s="6">
        <v>0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111</v>
      </c>
      <c r="B45" s="8">
        <v>9</v>
      </c>
      <c r="C45" s="8">
        <v>12</v>
      </c>
      <c r="D45" s="8">
        <v>0</v>
      </c>
      <c r="E45" s="10">
        <f>SUM(B45)/(C45)</f>
        <v>0.75</v>
      </c>
      <c r="F45" s="8">
        <v>85</v>
      </c>
      <c r="G45" s="16">
        <f>SUM(F45)/(C45)</f>
        <v>7.083333333333333</v>
      </c>
      <c r="H45" s="8">
        <v>0</v>
      </c>
      <c r="I45" s="1">
        <v>17</v>
      </c>
      <c r="J45" s="8"/>
      <c r="K45" s="8"/>
    </row>
    <row r="46" spans="1:11" ht="12.75">
      <c r="A46" s="5" t="s">
        <v>8</v>
      </c>
      <c r="B46" s="6">
        <f>SUM(B45:B45)</f>
        <v>9</v>
      </c>
      <c r="C46" s="6">
        <f>SUM(C45:C45)</f>
        <v>12</v>
      </c>
      <c r="D46" s="6">
        <f>SUM(D45:D45)</f>
        <v>0</v>
      </c>
      <c r="E46" s="17">
        <f>SUM(B46)/(C46)</f>
        <v>0.75</v>
      </c>
      <c r="F46" s="6">
        <f>SUM(F45:F45)</f>
        <v>85</v>
      </c>
      <c r="G46" s="18">
        <f>SUM(F46)/(C46)</f>
        <v>7.083333333333333</v>
      </c>
      <c r="H46" s="6">
        <f>SUM(H45:H45)</f>
        <v>0</v>
      </c>
      <c r="I46" s="6">
        <v>17</v>
      </c>
      <c r="J46" s="6"/>
      <c r="K46" s="6"/>
    </row>
    <row r="47" spans="1:11" ht="12.75">
      <c r="A47" s="5" t="s">
        <v>130</v>
      </c>
      <c r="B47" s="6">
        <f>C23</f>
        <v>20</v>
      </c>
      <c r="C47" s="6">
        <f>C24</f>
        <v>33</v>
      </c>
      <c r="D47" s="6">
        <f>C25</f>
        <v>0</v>
      </c>
      <c r="E47" s="17">
        <f>SUM(B47)/(C47)</f>
        <v>0.6060606060606061</v>
      </c>
      <c r="F47" s="6">
        <f>C21</f>
        <v>179</v>
      </c>
      <c r="G47" s="18">
        <f>SUM(F47)/(C47)</f>
        <v>5.424242424242424</v>
      </c>
      <c r="H47" s="6">
        <v>2</v>
      </c>
      <c r="I47" s="6">
        <v>23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150</v>
      </c>
      <c r="B50" s="8">
        <v>3</v>
      </c>
      <c r="C50" s="8">
        <v>26</v>
      </c>
      <c r="D50" s="9">
        <f aca="true" t="shared" si="1" ref="D50:D56">SUM(C50)/(B50)</f>
        <v>8.666666666666666</v>
      </c>
      <c r="E50" s="1">
        <v>10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148</v>
      </c>
      <c r="B51" s="8">
        <v>2</v>
      </c>
      <c r="C51" s="8">
        <v>20</v>
      </c>
      <c r="D51" s="9">
        <f t="shared" si="1"/>
        <v>10</v>
      </c>
      <c r="E51" s="1">
        <v>12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146</v>
      </c>
      <c r="B52" s="8">
        <v>2</v>
      </c>
      <c r="C52" s="8">
        <v>12</v>
      </c>
      <c r="D52" s="9">
        <f t="shared" si="1"/>
        <v>6</v>
      </c>
      <c r="E52" s="1">
        <v>10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147</v>
      </c>
      <c r="B53" s="8">
        <v>1</v>
      </c>
      <c r="C53" s="8">
        <v>17</v>
      </c>
      <c r="D53" s="9">
        <f>SUM(C53)/(B53)</f>
        <v>17</v>
      </c>
      <c r="E53" s="1">
        <v>17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142</v>
      </c>
      <c r="B54" s="8">
        <v>1</v>
      </c>
      <c r="C54" s="8">
        <v>10</v>
      </c>
      <c r="D54" s="9">
        <f>SUM(C54)/(B54)</f>
        <v>10</v>
      </c>
      <c r="E54" s="1">
        <v>10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SUM(B50:B54)</f>
        <v>9</v>
      </c>
      <c r="C55" s="6">
        <f>SUM(C50:C54)</f>
        <v>85</v>
      </c>
      <c r="D55" s="15">
        <f t="shared" si="1"/>
        <v>9.444444444444445</v>
      </c>
      <c r="E55" s="6">
        <v>17</v>
      </c>
      <c r="F55" s="6">
        <f>SUM(F50:F54)</f>
        <v>0</v>
      </c>
      <c r="G55" s="6"/>
      <c r="H55" s="6"/>
      <c r="I55" s="6"/>
      <c r="J55" s="6"/>
      <c r="K55" s="14"/>
    </row>
    <row r="56" spans="1:11" ht="12.75">
      <c r="A56" s="5" t="s">
        <v>130</v>
      </c>
      <c r="B56" s="6">
        <f>C23</f>
        <v>20</v>
      </c>
      <c r="C56" s="6">
        <f>C21</f>
        <v>179</v>
      </c>
      <c r="D56" s="15">
        <f t="shared" si="1"/>
        <v>8.95</v>
      </c>
      <c r="E56" s="6">
        <v>23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93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142</v>
      </c>
      <c r="B60" s="8">
        <v>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  <c r="K60" s="8"/>
    </row>
    <row r="61" spans="1:11" ht="12.75">
      <c r="A61" t="s">
        <v>112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1" ht="12.75">
      <c r="A62" s="5" t="s">
        <v>8</v>
      </c>
      <c r="B62" s="6">
        <f aca="true" t="shared" si="2" ref="B62:H62">SUM(B60:B61)</f>
        <v>2</v>
      </c>
      <c r="C62" s="6">
        <f t="shared" si="2"/>
        <v>0</v>
      </c>
      <c r="D62" s="6">
        <f t="shared" si="2"/>
        <v>0</v>
      </c>
      <c r="E62" s="6">
        <f t="shared" si="2"/>
        <v>2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14</v>
      </c>
      <c r="J62" s="6"/>
      <c r="K62" s="14"/>
    </row>
    <row r="63" spans="1:11" ht="12.75">
      <c r="A63" s="5" t="s">
        <v>130</v>
      </c>
      <c r="B63" s="6">
        <f>F42</f>
        <v>0</v>
      </c>
      <c r="C63" s="6">
        <f>H47</f>
        <v>2</v>
      </c>
      <c r="D63" s="6">
        <v>0</v>
      </c>
      <c r="E63" s="6">
        <f>B68</f>
        <v>0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12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84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71</v>
      </c>
      <c r="K65" s="14"/>
    </row>
    <row r="66" spans="1:11" ht="12.75">
      <c r="A66" s="7" t="s">
        <v>112</v>
      </c>
      <c r="B66" s="8">
        <v>2</v>
      </c>
      <c r="C66" s="8">
        <v>2</v>
      </c>
      <c r="D66" s="10">
        <f>SUM(B66/C66)</f>
        <v>1</v>
      </c>
      <c r="E66" s="20">
        <v>0</v>
      </c>
      <c r="F66" s="20">
        <v>1</v>
      </c>
      <c r="G66" s="17">
        <v>0</v>
      </c>
      <c r="H66" s="1" t="s">
        <v>91</v>
      </c>
      <c r="I66" s="8">
        <f>SUM(B66)+(E66*3)</f>
        <v>2</v>
      </c>
      <c r="J66" s="22" t="s">
        <v>264</v>
      </c>
      <c r="K66" s="8"/>
    </row>
    <row r="67" spans="1:11" ht="12.75">
      <c r="A67" s="5" t="s">
        <v>8</v>
      </c>
      <c r="B67" s="6">
        <f>SUM(B66:B66)</f>
        <v>2</v>
      </c>
      <c r="C67" s="6">
        <f>SUM(C66:C66)</f>
        <v>2</v>
      </c>
      <c r="D67" s="17">
        <f>SUM(B67/C67)</f>
        <v>1</v>
      </c>
      <c r="E67" s="6">
        <f>SUM(E66:E66)</f>
        <v>0</v>
      </c>
      <c r="F67" s="6">
        <f>SUM(F66:F66)</f>
        <v>1</v>
      </c>
      <c r="G67" s="17">
        <v>0</v>
      </c>
      <c r="H67" s="6" t="s">
        <v>91</v>
      </c>
      <c r="I67" s="6">
        <f>SUM(B67)+(E67*3)</f>
        <v>2</v>
      </c>
      <c r="J67" s="19" t="s">
        <v>264</v>
      </c>
      <c r="K67" s="6"/>
    </row>
    <row r="68" spans="1:11" ht="12.75">
      <c r="A68" s="5" t="s">
        <v>130</v>
      </c>
      <c r="B68" s="6">
        <v>0</v>
      </c>
      <c r="C68" s="6">
        <v>1</v>
      </c>
      <c r="D68" s="17">
        <f>SUM(B68/C68)</f>
        <v>0</v>
      </c>
      <c r="E68" s="23">
        <v>0</v>
      </c>
      <c r="F68" s="23">
        <v>0</v>
      </c>
      <c r="G68" s="17">
        <v>0</v>
      </c>
      <c r="H68" s="6" t="s">
        <v>91</v>
      </c>
      <c r="I68" s="6">
        <f>SUM(B68)+(E68*3)</f>
        <v>0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72</v>
      </c>
      <c r="B70" s="6" t="s">
        <v>73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147</v>
      </c>
      <c r="B71" s="8">
        <v>1</v>
      </c>
      <c r="C71" s="8">
        <v>8</v>
      </c>
      <c r="D71" s="9">
        <f>SUM(C71)/(B71)</f>
        <v>8</v>
      </c>
      <c r="E71" s="1">
        <v>8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SUM(B71:B71)</f>
        <v>1</v>
      </c>
      <c r="C72" s="6">
        <f>SUM(C71:C71)</f>
        <v>8</v>
      </c>
      <c r="D72" s="15">
        <f>SUM(C72)/(B72)</f>
        <v>8</v>
      </c>
      <c r="E72" s="6">
        <v>8</v>
      </c>
      <c r="F72" s="6">
        <f>SUM(F71:F71)</f>
        <v>0</v>
      </c>
      <c r="G72" s="6"/>
      <c r="H72" s="6"/>
      <c r="I72" s="6"/>
      <c r="J72" s="6"/>
      <c r="K72" s="14"/>
    </row>
    <row r="73" spans="1:11" ht="12.75">
      <c r="A73" s="5" t="s">
        <v>130</v>
      </c>
      <c r="B73" s="6">
        <v>2</v>
      </c>
      <c r="C73" s="6">
        <v>14</v>
      </c>
      <c r="D73" s="15">
        <f>SUM(C73)/(B73)</f>
        <v>7</v>
      </c>
      <c r="E73" s="6">
        <v>11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/>
      <c r="G76" s="5"/>
      <c r="H76" s="5"/>
      <c r="I76" s="5"/>
      <c r="J76" s="5"/>
      <c r="K76" s="6"/>
    </row>
    <row r="77" spans="1:11" ht="12.75">
      <c r="A77" s="5" t="s">
        <v>130</v>
      </c>
      <c r="B77" s="6">
        <v>2</v>
      </c>
      <c r="C77" s="6">
        <v>11</v>
      </c>
      <c r="D77" s="15">
        <f>SUM(C77)/(B77)</f>
        <v>5.5</v>
      </c>
      <c r="E77" s="6">
        <v>7</v>
      </c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75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255</v>
      </c>
      <c r="B80" s="8"/>
      <c r="C80" s="8"/>
      <c r="D80" s="9"/>
      <c r="E80" s="1"/>
      <c r="F80" s="8"/>
      <c r="G80" s="12"/>
      <c r="H80" s="12"/>
      <c r="I80" s="12"/>
      <c r="J80" s="12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66</v>
      </c>
      <c r="B82" s="6" t="s">
        <v>76</v>
      </c>
      <c r="C82" s="6" t="s">
        <v>40</v>
      </c>
      <c r="D82" s="6" t="s">
        <v>9</v>
      </c>
      <c r="E82" s="6" t="s">
        <v>41</v>
      </c>
      <c r="F82" s="6"/>
      <c r="G82" s="12"/>
      <c r="H82" s="12"/>
      <c r="I82" s="12"/>
      <c r="J82" s="12"/>
      <c r="K82" s="14"/>
    </row>
    <row r="83" spans="1:11" ht="12.75">
      <c r="A83" s="7" t="s">
        <v>146</v>
      </c>
      <c r="B83" s="8">
        <v>4</v>
      </c>
      <c r="C83" s="8">
        <v>140</v>
      </c>
      <c r="D83" s="9">
        <f>SUM(C83)/(B83)</f>
        <v>35</v>
      </c>
      <c r="E83" s="1">
        <v>41</v>
      </c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SUM(B83:B83)</f>
        <v>4</v>
      </c>
      <c r="C84" s="6">
        <f>SUM(C83:C83)</f>
        <v>140</v>
      </c>
      <c r="D84" s="15">
        <f>SUM(C84)/(B84)</f>
        <v>35</v>
      </c>
      <c r="E84" s="6">
        <v>41</v>
      </c>
      <c r="F84" s="6"/>
      <c r="G84" s="5"/>
      <c r="H84" s="5"/>
      <c r="I84" s="5"/>
      <c r="J84" s="5"/>
      <c r="K84" s="6"/>
    </row>
    <row r="85" spans="1:11" ht="12.75">
      <c r="A85" s="5" t="s">
        <v>130</v>
      </c>
      <c r="B85" s="6">
        <f>C26</f>
        <v>6</v>
      </c>
      <c r="C85" s="6">
        <f>C27</f>
        <v>224</v>
      </c>
      <c r="D85" s="15">
        <f>SUM(C85)/(B85)</f>
        <v>37.333333333333336</v>
      </c>
      <c r="E85" s="6">
        <v>49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79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7" t="s">
        <v>258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259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260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261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27" t="s">
        <v>67</v>
      </c>
      <c r="B93" s="6" t="s">
        <v>190</v>
      </c>
      <c r="C93" s="6" t="s">
        <v>87</v>
      </c>
      <c r="D93" s="6" t="s">
        <v>69</v>
      </c>
      <c r="E93" s="6" t="s">
        <v>68</v>
      </c>
      <c r="F93" s="6" t="s">
        <v>155</v>
      </c>
      <c r="G93" s="6" t="s">
        <v>156</v>
      </c>
      <c r="H93" s="6" t="s">
        <v>70</v>
      </c>
      <c r="I93" s="6" t="s">
        <v>170</v>
      </c>
      <c r="J93" s="6" t="s">
        <v>80</v>
      </c>
      <c r="K93" s="43"/>
    </row>
    <row r="94" spans="1:11" s="7" customFormat="1" ht="12.75">
      <c r="A94" s="56" t="s">
        <v>150</v>
      </c>
      <c r="B94" s="58">
        <v>6</v>
      </c>
      <c r="C94" s="58">
        <v>4</v>
      </c>
      <c r="D94" s="58">
        <v>0</v>
      </c>
      <c r="E94" s="58">
        <v>0</v>
      </c>
      <c r="F94" s="58">
        <f aca="true" t="shared" si="3" ref="F94:F108">SUM(B94:E94)</f>
        <v>10</v>
      </c>
      <c r="G94" s="58">
        <v>1</v>
      </c>
      <c r="H94" s="58">
        <v>0</v>
      </c>
      <c r="I94" s="58">
        <v>0</v>
      </c>
      <c r="J94" s="58">
        <v>0</v>
      </c>
      <c r="K94" s="8"/>
    </row>
    <row r="95" spans="1:11" s="7" customFormat="1" ht="12.75">
      <c r="A95" s="56" t="s">
        <v>147</v>
      </c>
      <c r="B95" s="58">
        <v>6</v>
      </c>
      <c r="C95" s="58">
        <v>3</v>
      </c>
      <c r="D95" s="58">
        <v>0</v>
      </c>
      <c r="E95" s="58">
        <v>0</v>
      </c>
      <c r="F95" s="58">
        <f t="shared" si="3"/>
        <v>9</v>
      </c>
      <c r="G95" s="58">
        <v>0</v>
      </c>
      <c r="H95" s="58">
        <v>1</v>
      </c>
      <c r="I95" s="58">
        <v>0</v>
      </c>
      <c r="J95" s="58">
        <v>0</v>
      </c>
      <c r="K95" s="8"/>
    </row>
    <row r="96" spans="1:11" s="7" customFormat="1" ht="12.75">
      <c r="A96" s="56" t="s">
        <v>161</v>
      </c>
      <c r="B96" s="58">
        <v>2</v>
      </c>
      <c r="C96" s="58">
        <v>4</v>
      </c>
      <c r="D96" s="58">
        <v>2</v>
      </c>
      <c r="E96" s="58">
        <v>1</v>
      </c>
      <c r="F96" s="58">
        <f t="shared" si="3"/>
        <v>9</v>
      </c>
      <c r="G96" s="58">
        <v>0</v>
      </c>
      <c r="H96" s="58">
        <v>0</v>
      </c>
      <c r="I96" s="58">
        <v>0</v>
      </c>
      <c r="J96" s="58">
        <v>0</v>
      </c>
      <c r="K96" s="8"/>
    </row>
    <row r="97" spans="1:11" s="7" customFormat="1" ht="12.75">
      <c r="A97" s="56" t="s">
        <v>160</v>
      </c>
      <c r="B97" s="58">
        <v>4</v>
      </c>
      <c r="C97" s="58">
        <v>3</v>
      </c>
      <c r="D97" s="58">
        <v>0</v>
      </c>
      <c r="E97" s="58">
        <v>0</v>
      </c>
      <c r="F97" s="58">
        <f t="shared" si="3"/>
        <v>7</v>
      </c>
      <c r="G97" s="58">
        <v>0</v>
      </c>
      <c r="H97" s="58">
        <v>0</v>
      </c>
      <c r="I97" s="58">
        <v>0</v>
      </c>
      <c r="J97" s="58">
        <v>0</v>
      </c>
      <c r="K97" s="8"/>
    </row>
    <row r="98" spans="1:11" s="7" customFormat="1" ht="12.75">
      <c r="A98" s="56" t="s">
        <v>180</v>
      </c>
      <c r="B98" s="58">
        <v>2</v>
      </c>
      <c r="C98" s="58">
        <v>4</v>
      </c>
      <c r="D98" s="58">
        <v>1</v>
      </c>
      <c r="E98" s="58">
        <v>0</v>
      </c>
      <c r="F98" s="58">
        <f t="shared" si="3"/>
        <v>7</v>
      </c>
      <c r="G98" s="58">
        <v>0</v>
      </c>
      <c r="H98" s="58">
        <v>0</v>
      </c>
      <c r="I98" s="58">
        <v>0</v>
      </c>
      <c r="J98" s="58">
        <v>0</v>
      </c>
      <c r="K98" s="8"/>
    </row>
    <row r="99" spans="1:11" s="7" customFormat="1" ht="12.75">
      <c r="A99" s="56" t="s">
        <v>148</v>
      </c>
      <c r="B99" s="58">
        <v>4</v>
      </c>
      <c r="C99" s="58">
        <v>2</v>
      </c>
      <c r="D99" s="58">
        <v>0</v>
      </c>
      <c r="E99" s="58">
        <v>0</v>
      </c>
      <c r="F99" s="58">
        <f t="shared" si="3"/>
        <v>6</v>
      </c>
      <c r="G99" s="58">
        <v>0</v>
      </c>
      <c r="H99" s="58">
        <v>0</v>
      </c>
      <c r="I99" s="58">
        <v>0</v>
      </c>
      <c r="J99" s="58">
        <v>0</v>
      </c>
      <c r="K99" s="8"/>
    </row>
    <row r="100" spans="1:11" s="7" customFormat="1" ht="12.75">
      <c r="A100" s="56" t="s">
        <v>159</v>
      </c>
      <c r="B100" s="58">
        <v>1</v>
      </c>
      <c r="C100" s="58">
        <v>3</v>
      </c>
      <c r="D100" s="58">
        <v>1</v>
      </c>
      <c r="E100" s="58">
        <v>0</v>
      </c>
      <c r="F100" s="58">
        <f t="shared" si="3"/>
        <v>5</v>
      </c>
      <c r="G100" s="58">
        <v>0</v>
      </c>
      <c r="H100" s="58">
        <v>0</v>
      </c>
      <c r="I100" s="58">
        <v>0</v>
      </c>
      <c r="J100" s="58">
        <v>0</v>
      </c>
      <c r="K100" s="8"/>
    </row>
    <row r="101" spans="1:11" s="7" customFormat="1" ht="12.75">
      <c r="A101" s="56" t="s">
        <v>166</v>
      </c>
      <c r="B101" s="58">
        <v>1</v>
      </c>
      <c r="C101" s="58">
        <v>4</v>
      </c>
      <c r="D101" s="58">
        <v>0</v>
      </c>
      <c r="E101" s="58">
        <v>0</v>
      </c>
      <c r="F101" s="58">
        <f t="shared" si="3"/>
        <v>5</v>
      </c>
      <c r="G101" s="58">
        <v>0</v>
      </c>
      <c r="H101" s="58">
        <v>0</v>
      </c>
      <c r="I101" s="58">
        <v>0</v>
      </c>
      <c r="J101" s="58">
        <v>1</v>
      </c>
      <c r="K101" s="8"/>
    </row>
    <row r="102" spans="1:11" s="7" customFormat="1" ht="12.75">
      <c r="A102" s="56" t="s">
        <v>181</v>
      </c>
      <c r="B102" s="58">
        <v>0</v>
      </c>
      <c r="C102" s="58">
        <v>4</v>
      </c>
      <c r="D102" s="58">
        <v>1</v>
      </c>
      <c r="E102" s="58">
        <v>0</v>
      </c>
      <c r="F102" s="58">
        <f t="shared" si="3"/>
        <v>5</v>
      </c>
      <c r="G102" s="58">
        <v>0</v>
      </c>
      <c r="H102" s="58">
        <v>0</v>
      </c>
      <c r="I102" s="58">
        <v>1</v>
      </c>
      <c r="J102" s="58">
        <v>0</v>
      </c>
      <c r="K102" s="8"/>
    </row>
    <row r="103" spans="1:11" s="7" customFormat="1" ht="12.75">
      <c r="A103" s="56" t="s">
        <v>146</v>
      </c>
      <c r="B103" s="58">
        <v>4</v>
      </c>
      <c r="C103" s="58">
        <v>0</v>
      </c>
      <c r="D103" s="58">
        <v>0</v>
      </c>
      <c r="E103" s="58">
        <v>0</v>
      </c>
      <c r="F103" s="58">
        <f t="shared" si="3"/>
        <v>4</v>
      </c>
      <c r="G103" s="58">
        <v>0</v>
      </c>
      <c r="H103" s="58">
        <v>0</v>
      </c>
      <c r="I103" s="58">
        <v>0</v>
      </c>
      <c r="J103" s="58">
        <v>0</v>
      </c>
      <c r="K103" s="8"/>
    </row>
    <row r="104" spans="1:11" s="7" customFormat="1" ht="12.75">
      <c r="A104" s="56" t="s">
        <v>207</v>
      </c>
      <c r="B104" s="58">
        <v>1</v>
      </c>
      <c r="C104" s="58">
        <v>2</v>
      </c>
      <c r="D104" s="58">
        <v>0</v>
      </c>
      <c r="E104" s="58">
        <v>1</v>
      </c>
      <c r="F104" s="58">
        <f t="shared" si="3"/>
        <v>4</v>
      </c>
      <c r="G104" s="58">
        <v>0</v>
      </c>
      <c r="H104" s="58">
        <v>0</v>
      </c>
      <c r="I104" s="58">
        <v>0</v>
      </c>
      <c r="J104" s="58">
        <v>0</v>
      </c>
      <c r="K104" s="8"/>
    </row>
    <row r="105" spans="1:11" s="7" customFormat="1" ht="12.75">
      <c r="A105" s="56" t="s">
        <v>167</v>
      </c>
      <c r="B105" s="58">
        <v>1</v>
      </c>
      <c r="C105" s="58">
        <v>0</v>
      </c>
      <c r="D105" s="58">
        <v>0</v>
      </c>
      <c r="E105" s="58">
        <v>0</v>
      </c>
      <c r="F105" s="58">
        <f t="shared" si="3"/>
        <v>1</v>
      </c>
      <c r="G105" s="58">
        <v>0</v>
      </c>
      <c r="H105" s="58">
        <v>0</v>
      </c>
      <c r="I105" s="58">
        <v>0</v>
      </c>
      <c r="J105" s="58">
        <v>0</v>
      </c>
      <c r="K105" s="8"/>
    </row>
    <row r="106" spans="1:11" s="7" customFormat="1" ht="12.75">
      <c r="A106" s="56" t="s">
        <v>144</v>
      </c>
      <c r="B106" s="58">
        <v>0</v>
      </c>
      <c r="C106" s="58">
        <v>1</v>
      </c>
      <c r="D106" s="58">
        <v>0</v>
      </c>
      <c r="E106" s="58">
        <v>0</v>
      </c>
      <c r="F106" s="58">
        <f t="shared" si="3"/>
        <v>1</v>
      </c>
      <c r="G106" s="58">
        <v>0</v>
      </c>
      <c r="H106" s="58">
        <v>0</v>
      </c>
      <c r="I106" s="58">
        <v>0</v>
      </c>
      <c r="J106" s="58">
        <v>0</v>
      </c>
      <c r="K106" s="8"/>
    </row>
    <row r="107" spans="1:11" s="7" customFormat="1" ht="12.75">
      <c r="A107" s="56" t="s">
        <v>162</v>
      </c>
      <c r="B107" s="58">
        <v>0</v>
      </c>
      <c r="C107" s="58">
        <v>1</v>
      </c>
      <c r="D107" s="58">
        <v>0</v>
      </c>
      <c r="E107" s="58">
        <v>0</v>
      </c>
      <c r="F107" s="58">
        <f t="shared" si="3"/>
        <v>1</v>
      </c>
      <c r="G107" s="58">
        <v>0</v>
      </c>
      <c r="H107" s="58">
        <v>0</v>
      </c>
      <c r="I107" s="58">
        <v>0</v>
      </c>
      <c r="J107" s="58">
        <v>0</v>
      </c>
      <c r="K107" s="8"/>
    </row>
    <row r="108" spans="1:11" s="7" customFormat="1" ht="12.75">
      <c r="A108" s="57" t="s">
        <v>173</v>
      </c>
      <c r="B108" s="58">
        <v>0</v>
      </c>
      <c r="C108" s="58">
        <v>0</v>
      </c>
      <c r="D108" s="58">
        <v>0</v>
      </c>
      <c r="E108" s="58">
        <v>0</v>
      </c>
      <c r="F108" s="58">
        <f t="shared" si="3"/>
        <v>0</v>
      </c>
      <c r="G108" s="58">
        <v>0</v>
      </c>
      <c r="H108" s="58">
        <v>0</v>
      </c>
      <c r="I108" s="58">
        <v>2</v>
      </c>
      <c r="J108" s="58">
        <v>0</v>
      </c>
      <c r="K108" s="8"/>
    </row>
    <row r="109" spans="1:11" ht="12.75">
      <c r="A109" s="27" t="s">
        <v>8</v>
      </c>
      <c r="B109" s="28">
        <f aca="true" t="shared" si="4" ref="B109:J109">SUM(B94:B108)</f>
        <v>32</v>
      </c>
      <c r="C109" s="28">
        <f t="shared" si="4"/>
        <v>35</v>
      </c>
      <c r="D109" s="28">
        <f t="shared" si="4"/>
        <v>5</v>
      </c>
      <c r="E109" s="28">
        <f t="shared" si="4"/>
        <v>2</v>
      </c>
      <c r="F109" s="28">
        <f t="shared" si="4"/>
        <v>74</v>
      </c>
      <c r="G109" s="28">
        <f t="shared" si="4"/>
        <v>1</v>
      </c>
      <c r="H109" s="28">
        <f t="shared" si="4"/>
        <v>1</v>
      </c>
      <c r="I109" s="28">
        <f t="shared" si="4"/>
        <v>3</v>
      </c>
      <c r="J109" s="28">
        <f t="shared" si="4"/>
        <v>1</v>
      </c>
      <c r="K109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133</v>
      </c>
      <c r="B5" s="1">
        <v>0</v>
      </c>
      <c r="C5" s="1">
        <v>7</v>
      </c>
      <c r="D5" s="1">
        <v>0</v>
      </c>
      <c r="E5" s="1">
        <v>7</v>
      </c>
      <c r="F5" s="1"/>
      <c r="G5" s="1"/>
      <c r="H5" s="1">
        <f>SUM(B5:G5)</f>
        <v>14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117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6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5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15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0.13333333333333333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54</v>
      </c>
      <c r="C18" s="8">
        <f>SUM(C19)+(C24)</f>
        <v>58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44</v>
      </c>
      <c r="C19" s="8">
        <v>27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98</v>
      </c>
      <c r="C20" s="8">
        <v>71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8</v>
      </c>
      <c r="C21" s="8">
        <v>304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106</v>
      </c>
      <c r="C22" s="8">
        <f>SUM(C20)+(C21)</f>
        <v>375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10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7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242</v>
      </c>
      <c r="C27" s="8">
        <v>81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34.57142857142857</v>
      </c>
      <c r="C28" s="9">
        <f>SUM(C27/C26)</f>
        <v>27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4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3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49</v>
      </c>
      <c r="C32" s="8">
        <v>47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269</v>
      </c>
      <c r="C33" s="46" t="s">
        <v>270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111</v>
      </c>
      <c r="B36" s="8">
        <v>22</v>
      </c>
      <c r="C36" s="8">
        <v>53</v>
      </c>
      <c r="D36" s="9">
        <f aca="true" t="shared" si="0" ref="D36:D43">SUM(C36)/(B36)</f>
        <v>2.409090909090909</v>
      </c>
      <c r="E36" s="1">
        <v>15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142</v>
      </c>
      <c r="B37" s="8">
        <v>14</v>
      </c>
      <c r="C37" s="8">
        <v>39</v>
      </c>
      <c r="D37" s="9">
        <f t="shared" si="0"/>
        <v>2.7857142857142856</v>
      </c>
      <c r="E37" s="1">
        <v>10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146</v>
      </c>
      <c r="B38" s="8">
        <v>3</v>
      </c>
      <c r="C38" s="8">
        <v>4</v>
      </c>
      <c r="D38" s="9">
        <f t="shared" si="0"/>
        <v>1.3333333333333333</v>
      </c>
      <c r="E38" s="1">
        <v>2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148</v>
      </c>
      <c r="B39" s="8">
        <v>3</v>
      </c>
      <c r="C39" s="8">
        <v>2</v>
      </c>
      <c r="D39" s="9">
        <f t="shared" si="0"/>
        <v>0.6666666666666666</v>
      </c>
      <c r="E39" s="1">
        <v>11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161</v>
      </c>
      <c r="B40" s="8">
        <v>1</v>
      </c>
      <c r="C40" s="8">
        <v>4</v>
      </c>
      <c r="D40" s="9">
        <f t="shared" si="0"/>
        <v>4</v>
      </c>
      <c r="E40" s="1">
        <v>4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151</v>
      </c>
      <c r="B41" s="8">
        <v>1</v>
      </c>
      <c r="C41" s="8">
        <v>-4</v>
      </c>
      <c r="D41" s="9">
        <f t="shared" si="0"/>
        <v>-4</v>
      </c>
      <c r="E41" s="1" t="s">
        <v>152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44</v>
      </c>
      <c r="C42" s="6">
        <f>SUM(C36:C41)</f>
        <v>98</v>
      </c>
      <c r="D42" s="15">
        <f t="shared" si="0"/>
        <v>2.227272727272727</v>
      </c>
      <c r="E42" s="6">
        <v>15</v>
      </c>
      <c r="F42" s="6">
        <f>SUM(F36:F41)</f>
        <v>1</v>
      </c>
      <c r="G42" s="6"/>
      <c r="H42" s="6"/>
      <c r="I42" s="6"/>
      <c r="J42" s="6"/>
      <c r="K42" s="6"/>
    </row>
    <row r="43" spans="1:11" ht="12.75">
      <c r="A43" s="5" t="s">
        <v>133</v>
      </c>
      <c r="B43" s="6">
        <f>C19</f>
        <v>27</v>
      </c>
      <c r="C43" s="6">
        <f>C20</f>
        <v>71</v>
      </c>
      <c r="D43" s="15">
        <f t="shared" si="0"/>
        <v>2.6296296296296298</v>
      </c>
      <c r="E43" s="6">
        <v>28</v>
      </c>
      <c r="F43" s="6">
        <v>1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1:11" ht="12.75">
      <c r="A46" s="7" t="s">
        <v>111</v>
      </c>
      <c r="B46" s="8">
        <v>4</v>
      </c>
      <c r="C46" s="8">
        <v>9</v>
      </c>
      <c r="D46" s="8">
        <v>0</v>
      </c>
      <c r="E46" s="10">
        <f>SUM(B46)/(C46)</f>
        <v>0.4444444444444444</v>
      </c>
      <c r="F46" s="8">
        <v>8</v>
      </c>
      <c r="G46" s="16">
        <f>SUM(F46)/(C46)</f>
        <v>0.8888888888888888</v>
      </c>
      <c r="H46" s="8">
        <v>0</v>
      </c>
      <c r="I46" s="1">
        <v>7</v>
      </c>
      <c r="J46" s="8"/>
      <c r="K46" s="8"/>
    </row>
    <row r="47" spans="1:11" ht="12.75">
      <c r="A47" s="7" t="s">
        <v>146</v>
      </c>
      <c r="B47" s="8">
        <v>0</v>
      </c>
      <c r="C47" s="8">
        <v>1</v>
      </c>
      <c r="D47" s="8">
        <v>0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91</v>
      </c>
      <c r="J47" s="8"/>
      <c r="K47" s="8"/>
    </row>
    <row r="48" spans="1:11" ht="12.75">
      <c r="A48" s="5" t="s">
        <v>8</v>
      </c>
      <c r="B48" s="6">
        <f>SUM(B46:B47)</f>
        <v>4</v>
      </c>
      <c r="C48" s="6">
        <f>SUM(C46:C47)</f>
        <v>10</v>
      </c>
      <c r="D48" s="6">
        <f>SUM(D46:D47)</f>
        <v>0</v>
      </c>
      <c r="E48" s="17">
        <f>SUM(B48)/(C48)</f>
        <v>0.4</v>
      </c>
      <c r="F48" s="6">
        <f>SUM(F46:F47)</f>
        <v>8</v>
      </c>
      <c r="G48" s="18">
        <f>SUM(F48)/(C48)</f>
        <v>0.8</v>
      </c>
      <c r="H48" s="6">
        <f>SUM(H46:H47)</f>
        <v>0</v>
      </c>
      <c r="I48" s="6">
        <v>7</v>
      </c>
      <c r="J48" s="6"/>
      <c r="K48" s="6"/>
    </row>
    <row r="49" spans="1:11" ht="12.75">
      <c r="A49" s="5" t="s">
        <v>133</v>
      </c>
      <c r="B49" s="6">
        <f>C23</f>
        <v>14</v>
      </c>
      <c r="C49" s="6">
        <f>C24</f>
        <v>31</v>
      </c>
      <c r="D49" s="6">
        <f>C25</f>
        <v>0</v>
      </c>
      <c r="E49" s="17">
        <f>SUM(B49)/(C49)</f>
        <v>0.45161290322580644</v>
      </c>
      <c r="F49" s="6">
        <f>C21</f>
        <v>304</v>
      </c>
      <c r="G49" s="18">
        <f>SUM(F49)/(C49)</f>
        <v>9.806451612903226</v>
      </c>
      <c r="H49" s="6">
        <v>1</v>
      </c>
      <c r="I49" s="6" t="s">
        <v>271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1:11" ht="12.75">
      <c r="A52" s="7" t="s">
        <v>173</v>
      </c>
      <c r="B52" s="8">
        <v>2</v>
      </c>
      <c r="C52" s="8">
        <v>10</v>
      </c>
      <c r="D52" s="9">
        <f>SUM(C52)/(B52)</f>
        <v>5</v>
      </c>
      <c r="E52" s="1">
        <v>7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144</v>
      </c>
      <c r="B53" s="8">
        <v>1</v>
      </c>
      <c r="C53" s="8">
        <v>2</v>
      </c>
      <c r="D53" s="9">
        <f>SUM(C53)/(B53)</f>
        <v>2</v>
      </c>
      <c r="E53" s="1">
        <v>2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148</v>
      </c>
      <c r="B54" s="8">
        <v>1</v>
      </c>
      <c r="C54" s="8">
        <v>-4</v>
      </c>
      <c r="D54" s="9">
        <f>SUM(C54)/(B54)</f>
        <v>-4</v>
      </c>
      <c r="E54" s="1" t="s">
        <v>152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SUM(B52:B54)</f>
        <v>4</v>
      </c>
      <c r="C55" s="6">
        <f>SUM(C52:C54)</f>
        <v>8</v>
      </c>
      <c r="D55" s="15">
        <f>SUM(C55)/(B55)</f>
        <v>2</v>
      </c>
      <c r="E55" s="6">
        <v>7</v>
      </c>
      <c r="F55" s="6">
        <f>SUM(F52:F54)</f>
        <v>0</v>
      </c>
      <c r="G55" s="6"/>
      <c r="H55" s="6"/>
      <c r="I55" s="6"/>
      <c r="J55" s="6"/>
      <c r="K55" s="14"/>
    </row>
    <row r="56" spans="1:11" ht="12.75">
      <c r="A56" s="5" t="s">
        <v>133</v>
      </c>
      <c r="B56" s="6">
        <f>C23</f>
        <v>14</v>
      </c>
      <c r="C56" s="6">
        <f>C21</f>
        <v>304</v>
      </c>
      <c r="D56" s="15">
        <f>SUM(C56)/(B56)</f>
        <v>21.714285714285715</v>
      </c>
      <c r="E56" s="6" t="s">
        <v>271</v>
      </c>
      <c r="F56" s="6">
        <v>1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93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142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t="s">
        <v>112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</v>
      </c>
      <c r="J61" s="8"/>
      <c r="K61" s="8"/>
    </row>
    <row r="62" spans="1:11" ht="12.75">
      <c r="A62" s="5" t="s">
        <v>8</v>
      </c>
      <c r="B62" s="6">
        <f aca="true" t="shared" si="1" ref="B62:H62">SUM(B60:B61)</f>
        <v>1</v>
      </c>
      <c r="C62" s="6">
        <f t="shared" si="1"/>
        <v>0</v>
      </c>
      <c r="D62" s="6">
        <f t="shared" si="1"/>
        <v>0</v>
      </c>
      <c r="E62" s="6">
        <f t="shared" si="1"/>
        <v>1</v>
      </c>
      <c r="F62" s="6">
        <f t="shared" si="1"/>
        <v>0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7</v>
      </c>
      <c r="J62" s="6"/>
      <c r="K62" s="14"/>
    </row>
    <row r="63" spans="1:11" ht="12.75">
      <c r="A63" s="5" t="s">
        <v>133</v>
      </c>
      <c r="B63" s="6">
        <f>F43</f>
        <v>1</v>
      </c>
      <c r="C63" s="6">
        <f>H49</f>
        <v>1</v>
      </c>
      <c r="D63" s="6">
        <v>0</v>
      </c>
      <c r="E63" s="6">
        <f>B68</f>
        <v>2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14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84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71</v>
      </c>
      <c r="K65" s="14"/>
    </row>
    <row r="66" spans="1:11" ht="12.75">
      <c r="A66" s="7" t="s">
        <v>112</v>
      </c>
      <c r="B66" s="8">
        <v>1</v>
      </c>
      <c r="C66" s="8">
        <v>1</v>
      </c>
      <c r="D66" s="10">
        <f>SUM(B66/C66)</f>
        <v>1</v>
      </c>
      <c r="E66" s="20">
        <v>0</v>
      </c>
      <c r="F66" s="20">
        <v>1</v>
      </c>
      <c r="G66" s="17">
        <v>0</v>
      </c>
      <c r="H66" s="1" t="s">
        <v>91</v>
      </c>
      <c r="I66" s="8">
        <f>SUM(B66)+(E66*3)</f>
        <v>1</v>
      </c>
      <c r="J66" s="22" t="s">
        <v>272</v>
      </c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1</v>
      </c>
      <c r="D67" s="17">
        <f>SUM(B67/C67)</f>
        <v>1</v>
      </c>
      <c r="E67" s="6">
        <f>SUM(E66:E66)</f>
        <v>0</v>
      </c>
      <c r="F67" s="6">
        <f>SUM(F66:F66)</f>
        <v>1</v>
      </c>
      <c r="G67" s="17">
        <v>0</v>
      </c>
      <c r="H67" s="6" t="s">
        <v>91</v>
      </c>
      <c r="I67" s="6">
        <f>SUM(B67)+(E67*3)</f>
        <v>1</v>
      </c>
      <c r="J67" s="19" t="s">
        <v>272</v>
      </c>
      <c r="K67" s="6"/>
    </row>
    <row r="68" spans="1:11" ht="12.75">
      <c r="A68" s="5" t="s">
        <v>133</v>
      </c>
      <c r="B68" s="6">
        <v>2</v>
      </c>
      <c r="C68" s="6">
        <v>2</v>
      </c>
      <c r="D68" s="17">
        <f>SUM(B68/C68)</f>
        <v>1</v>
      </c>
      <c r="E68" s="23">
        <v>0</v>
      </c>
      <c r="F68" s="23">
        <v>1</v>
      </c>
      <c r="G68" s="17">
        <v>0</v>
      </c>
      <c r="H68" s="6" t="s">
        <v>91</v>
      </c>
      <c r="I68" s="6">
        <f>SUM(B68)+(E68*3)</f>
        <v>2</v>
      </c>
      <c r="J68" s="19" t="s">
        <v>273</v>
      </c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72</v>
      </c>
      <c r="B70" s="6" t="s">
        <v>73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173</v>
      </c>
      <c r="B71" s="8">
        <v>1</v>
      </c>
      <c r="C71" s="8">
        <v>16</v>
      </c>
      <c r="D71" s="9">
        <f>SUM(C71)/(B71)</f>
        <v>16</v>
      </c>
      <c r="E71" s="1">
        <v>16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SUM(B71:B71)</f>
        <v>1</v>
      </c>
      <c r="C72" s="6">
        <f>SUM(C71:C71)</f>
        <v>16</v>
      </c>
      <c r="D72" s="15">
        <f>SUM(C72)/(B72)</f>
        <v>16</v>
      </c>
      <c r="E72" s="6">
        <v>16</v>
      </c>
      <c r="F72" s="6">
        <f>SUM(F71:F71)</f>
        <v>0</v>
      </c>
      <c r="G72" s="6"/>
      <c r="H72" s="6"/>
      <c r="I72" s="6"/>
      <c r="J72" s="6"/>
      <c r="K72" s="14"/>
    </row>
    <row r="73" spans="1:11" ht="12.75">
      <c r="A73" s="5" t="s">
        <v>133</v>
      </c>
      <c r="B73" s="6">
        <v>1</v>
      </c>
      <c r="C73" s="6">
        <v>9</v>
      </c>
      <c r="D73" s="15">
        <f>SUM(C73)/(B73)</f>
        <v>9</v>
      </c>
      <c r="E73" s="6">
        <v>9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/>
      <c r="G76" s="5"/>
      <c r="H76" s="5"/>
      <c r="I76" s="5"/>
      <c r="J76" s="5"/>
      <c r="K76" s="6"/>
    </row>
    <row r="77" spans="1:11" ht="12.75">
      <c r="A77" s="5" t="s">
        <v>133</v>
      </c>
      <c r="B77" s="6">
        <v>2</v>
      </c>
      <c r="C77" s="6">
        <v>-15</v>
      </c>
      <c r="D77" s="15">
        <f>SUM(C77)/(B77)</f>
        <v>-7.5</v>
      </c>
      <c r="E77" s="6">
        <v>3</v>
      </c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/>
      <c r="C79" s="6"/>
      <c r="D79" s="6"/>
      <c r="E79" s="6"/>
      <c r="F79" s="6"/>
      <c r="G79" s="12"/>
      <c r="H79" s="12"/>
      <c r="I79" s="12"/>
      <c r="J79" s="12"/>
      <c r="K79" s="14"/>
    </row>
    <row r="80" spans="1:11" ht="12.75">
      <c r="A80" s="5" t="s">
        <v>255</v>
      </c>
      <c r="B80" s="6"/>
      <c r="C80" s="6"/>
      <c r="D80" s="15"/>
      <c r="E80" s="6"/>
      <c r="F80" s="6"/>
      <c r="G80" s="12"/>
      <c r="H80" s="12"/>
      <c r="I80" s="12"/>
      <c r="J80" s="12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66</v>
      </c>
      <c r="B82" s="6" t="s">
        <v>76</v>
      </c>
      <c r="C82" s="6" t="s">
        <v>40</v>
      </c>
      <c r="D82" s="6" t="s">
        <v>9</v>
      </c>
      <c r="E82" s="6" t="s">
        <v>41</v>
      </c>
      <c r="F82" s="6"/>
      <c r="G82" s="12"/>
      <c r="H82" s="12"/>
      <c r="I82" s="12"/>
      <c r="J82" s="12"/>
      <c r="K82" s="14"/>
    </row>
    <row r="83" spans="1:11" ht="12.75">
      <c r="A83" s="7" t="s">
        <v>146</v>
      </c>
      <c r="B83" s="8">
        <v>7</v>
      </c>
      <c r="C83" s="8">
        <v>242</v>
      </c>
      <c r="D83" s="9">
        <f>SUM(C83)/(B83)</f>
        <v>34.57142857142857</v>
      </c>
      <c r="E83" s="1">
        <v>48</v>
      </c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SUM(B83:B83)</f>
        <v>7</v>
      </c>
      <c r="C84" s="6">
        <f>SUM(C83:C83)</f>
        <v>242</v>
      </c>
      <c r="D84" s="15">
        <f>SUM(C84)/(B84)</f>
        <v>34.57142857142857</v>
      </c>
      <c r="E84" s="6">
        <v>48</v>
      </c>
      <c r="F84" s="6"/>
      <c r="G84" s="5"/>
      <c r="H84" s="5"/>
      <c r="I84" s="5"/>
      <c r="J84" s="5"/>
      <c r="K84" s="6"/>
    </row>
    <row r="85" spans="1:11" ht="12.75">
      <c r="A85" s="5" t="s">
        <v>133</v>
      </c>
      <c r="B85" s="6">
        <f>C26</f>
        <v>3</v>
      </c>
      <c r="C85" s="6">
        <f>C27</f>
        <v>81</v>
      </c>
      <c r="D85" s="15">
        <f>SUM(C85)/(B85)</f>
        <v>27</v>
      </c>
      <c r="E85" s="6">
        <v>40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79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7" t="s">
        <v>266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267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268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27" t="s">
        <v>67</v>
      </c>
      <c r="B92" s="6" t="s">
        <v>190</v>
      </c>
      <c r="C92" s="6" t="s">
        <v>87</v>
      </c>
      <c r="D92" s="6" t="s">
        <v>69</v>
      </c>
      <c r="E92" s="6" t="s">
        <v>68</v>
      </c>
      <c r="F92" s="6" t="s">
        <v>155</v>
      </c>
      <c r="G92" s="6" t="s">
        <v>156</v>
      </c>
      <c r="H92" s="6" t="s">
        <v>70</v>
      </c>
      <c r="I92" s="6" t="s">
        <v>170</v>
      </c>
      <c r="J92" s="6" t="s">
        <v>80</v>
      </c>
      <c r="K92" s="43"/>
    </row>
    <row r="93" spans="1:11" ht="12.75">
      <c r="A93" s="48" t="s">
        <v>159</v>
      </c>
      <c r="B93" s="8">
        <v>1</v>
      </c>
      <c r="C93" s="8">
        <v>3</v>
      </c>
      <c r="D93" s="8">
        <v>3</v>
      </c>
      <c r="E93" s="8">
        <v>1</v>
      </c>
      <c r="F93" s="8">
        <f aca="true" t="shared" si="2" ref="F93:F104">SUM(B93:E93)</f>
        <v>8</v>
      </c>
      <c r="G93" s="8">
        <v>1</v>
      </c>
      <c r="H93" s="8">
        <v>1</v>
      </c>
      <c r="I93" s="8">
        <v>0</v>
      </c>
      <c r="J93" s="8">
        <v>0</v>
      </c>
      <c r="K93" s="1"/>
    </row>
    <row r="94" spans="1:11" ht="12.75">
      <c r="A94" s="48" t="s">
        <v>207</v>
      </c>
      <c r="B94" s="8">
        <v>2</v>
      </c>
      <c r="C94" s="8">
        <v>2</v>
      </c>
      <c r="D94" s="8">
        <v>2</v>
      </c>
      <c r="E94" s="8">
        <v>0</v>
      </c>
      <c r="F94" s="8">
        <f t="shared" si="2"/>
        <v>6</v>
      </c>
      <c r="G94" s="8">
        <v>0</v>
      </c>
      <c r="H94" s="8">
        <v>1</v>
      </c>
      <c r="I94" s="8">
        <v>1</v>
      </c>
      <c r="J94" s="8">
        <v>0</v>
      </c>
      <c r="K94" s="1"/>
    </row>
    <row r="95" spans="1:11" ht="12.75">
      <c r="A95" s="48" t="s">
        <v>150</v>
      </c>
      <c r="B95" s="8">
        <v>3</v>
      </c>
      <c r="C95" s="8">
        <v>1</v>
      </c>
      <c r="D95" s="8">
        <v>1</v>
      </c>
      <c r="E95" s="8">
        <v>0</v>
      </c>
      <c r="F95" s="8">
        <f t="shared" si="2"/>
        <v>5</v>
      </c>
      <c r="G95" s="8">
        <v>0</v>
      </c>
      <c r="H95" s="8">
        <v>1</v>
      </c>
      <c r="I95" s="8">
        <v>1</v>
      </c>
      <c r="J95" s="8">
        <v>1</v>
      </c>
      <c r="K95" s="1"/>
    </row>
    <row r="96" spans="1:11" ht="12.75">
      <c r="A96" s="48" t="s">
        <v>181</v>
      </c>
      <c r="B96" s="8">
        <v>2</v>
      </c>
      <c r="C96" s="8">
        <v>2</v>
      </c>
      <c r="D96" s="8">
        <v>0</v>
      </c>
      <c r="E96" s="8">
        <v>0</v>
      </c>
      <c r="F96" s="8">
        <f t="shared" si="2"/>
        <v>4</v>
      </c>
      <c r="G96" s="8">
        <v>2</v>
      </c>
      <c r="H96" s="8">
        <v>0</v>
      </c>
      <c r="I96" s="8">
        <v>0</v>
      </c>
      <c r="J96" s="8">
        <v>0</v>
      </c>
      <c r="K96" s="1"/>
    </row>
    <row r="97" spans="1:11" ht="12.75">
      <c r="A97" s="48" t="s">
        <v>166</v>
      </c>
      <c r="B97" s="8">
        <v>2</v>
      </c>
      <c r="C97" s="8">
        <v>2</v>
      </c>
      <c r="D97" s="8">
        <v>0</v>
      </c>
      <c r="E97" s="8">
        <v>0</v>
      </c>
      <c r="F97" s="8">
        <f t="shared" si="2"/>
        <v>4</v>
      </c>
      <c r="G97" s="8">
        <v>0</v>
      </c>
      <c r="H97" s="8">
        <v>0</v>
      </c>
      <c r="I97" s="8">
        <v>2</v>
      </c>
      <c r="J97" s="8">
        <v>0</v>
      </c>
      <c r="K97" s="1"/>
    </row>
    <row r="98" spans="1:11" ht="12.75">
      <c r="A98" s="48" t="s">
        <v>147</v>
      </c>
      <c r="B98" s="8">
        <v>1</v>
      </c>
      <c r="C98" s="8">
        <v>3</v>
      </c>
      <c r="D98" s="8">
        <v>0</v>
      </c>
      <c r="E98" s="8">
        <v>0</v>
      </c>
      <c r="F98" s="8">
        <f t="shared" si="2"/>
        <v>4</v>
      </c>
      <c r="G98" s="8">
        <v>1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148</v>
      </c>
      <c r="B99" s="8">
        <v>3</v>
      </c>
      <c r="C99" s="8">
        <v>0</v>
      </c>
      <c r="D99" s="8">
        <v>0</v>
      </c>
      <c r="E99" s="8">
        <v>0</v>
      </c>
      <c r="F99" s="8">
        <f t="shared" si="2"/>
        <v>3</v>
      </c>
      <c r="G99" s="8">
        <v>0</v>
      </c>
      <c r="H99" s="8">
        <v>0</v>
      </c>
      <c r="I99" s="8">
        <v>1</v>
      </c>
      <c r="J99" s="8">
        <v>0</v>
      </c>
      <c r="K99" s="1"/>
    </row>
    <row r="100" spans="1:11" ht="12.75">
      <c r="A100" s="48" t="s">
        <v>161</v>
      </c>
      <c r="B100" s="8">
        <v>2</v>
      </c>
      <c r="C100" s="8">
        <v>1</v>
      </c>
      <c r="D100" s="8">
        <v>0</v>
      </c>
      <c r="E100" s="8">
        <v>0</v>
      </c>
      <c r="F100" s="8">
        <f t="shared" si="2"/>
        <v>3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173</v>
      </c>
      <c r="B101" s="8">
        <v>2</v>
      </c>
      <c r="C101" s="8">
        <v>1</v>
      </c>
      <c r="D101" s="8">
        <v>0</v>
      </c>
      <c r="E101" s="8">
        <v>0</v>
      </c>
      <c r="F101" s="8">
        <f t="shared" si="2"/>
        <v>3</v>
      </c>
      <c r="G101" s="8">
        <v>0</v>
      </c>
      <c r="H101" s="8">
        <v>0</v>
      </c>
      <c r="I101" s="8">
        <v>1</v>
      </c>
      <c r="J101" s="8">
        <v>0</v>
      </c>
      <c r="K101" s="1"/>
    </row>
    <row r="102" spans="1:11" ht="12.75">
      <c r="A102" s="48" t="s">
        <v>180</v>
      </c>
      <c r="B102" s="8">
        <v>1</v>
      </c>
      <c r="C102" s="8">
        <v>1</v>
      </c>
      <c r="D102" s="8">
        <v>0</v>
      </c>
      <c r="E102" s="8">
        <v>0</v>
      </c>
      <c r="F102" s="8">
        <f t="shared" si="2"/>
        <v>2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160</v>
      </c>
      <c r="B103" s="8">
        <v>0</v>
      </c>
      <c r="C103" s="8">
        <v>1</v>
      </c>
      <c r="D103" s="8">
        <v>0</v>
      </c>
      <c r="E103" s="8">
        <v>1</v>
      </c>
      <c r="F103" s="8">
        <f t="shared" si="2"/>
        <v>2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144</v>
      </c>
      <c r="B104" s="8">
        <v>1</v>
      </c>
      <c r="C104" s="8">
        <v>0</v>
      </c>
      <c r="D104" s="8">
        <v>0</v>
      </c>
      <c r="E104" s="8">
        <v>0</v>
      </c>
      <c r="F104" s="8">
        <f t="shared" si="2"/>
        <v>1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27" t="s">
        <v>8</v>
      </c>
      <c r="B105" s="28">
        <f aca="true" t="shared" si="3" ref="B105:J105">SUM(B93:B104)</f>
        <v>20</v>
      </c>
      <c r="C105" s="28">
        <f t="shared" si="3"/>
        <v>17</v>
      </c>
      <c r="D105" s="28">
        <f t="shared" si="3"/>
        <v>6</v>
      </c>
      <c r="E105" s="28">
        <f t="shared" si="3"/>
        <v>2</v>
      </c>
      <c r="F105" s="28">
        <f t="shared" si="3"/>
        <v>45</v>
      </c>
      <c r="G105" s="28">
        <f t="shared" si="3"/>
        <v>4</v>
      </c>
      <c r="H105" s="28">
        <f t="shared" si="3"/>
        <v>3</v>
      </c>
      <c r="I105" s="28">
        <f t="shared" si="3"/>
        <v>6</v>
      </c>
      <c r="J105" s="28">
        <f t="shared" si="3"/>
        <v>1</v>
      </c>
      <c r="K105" s="43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85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89</v>
      </c>
      <c r="C33" s="46" t="s">
        <v>89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91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91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91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91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91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91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91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91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91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91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91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91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91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91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91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91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91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91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91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93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84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71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91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91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91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72</v>
      </c>
      <c r="B74" s="6" t="s">
        <v>73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91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91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91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91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91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74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91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91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91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91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91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75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91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91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91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91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91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76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91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91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91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91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79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7" t="s">
        <v>67</v>
      </c>
      <c r="B113" s="6" t="s">
        <v>190</v>
      </c>
      <c r="C113" s="6" t="s">
        <v>87</v>
      </c>
      <c r="D113" s="6" t="s">
        <v>69</v>
      </c>
      <c r="E113" s="6" t="s">
        <v>68</v>
      </c>
      <c r="F113" s="6" t="s">
        <v>155</v>
      </c>
      <c r="G113" s="6" t="s">
        <v>156</v>
      </c>
      <c r="H113" s="6" t="s">
        <v>70</v>
      </c>
      <c r="I113" s="6" t="s">
        <v>170</v>
      </c>
      <c r="J113" s="6" t="s">
        <v>80</v>
      </c>
      <c r="K113" s="43"/>
    </row>
    <row r="114" spans="1:11" ht="12.75">
      <c r="A114" s="48"/>
      <c r="B114" s="8">
        <v>0</v>
      </c>
      <c r="C114" s="8">
        <v>0</v>
      </c>
      <c r="D114" s="8">
        <v>0</v>
      </c>
      <c r="E114" s="8">
        <v>0</v>
      </c>
      <c r="F114" s="8">
        <f>SUM(B114:E117)</f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8"/>
      <c r="B115" s="8">
        <v>0</v>
      </c>
      <c r="C115" s="8">
        <v>0</v>
      </c>
      <c r="D115" s="8">
        <v>0</v>
      </c>
      <c r="E115" s="8">
        <v>0</v>
      </c>
      <c r="F115" s="8">
        <f aca="true" t="shared" si="4" ref="F115:F138">SUM(B115:E118)</f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/>
      <c r="B116" s="8">
        <v>0</v>
      </c>
      <c r="C116" s="8">
        <v>0</v>
      </c>
      <c r="D116" s="8">
        <v>0</v>
      </c>
      <c r="E116" s="8">
        <v>0</v>
      </c>
      <c r="F116" s="8">
        <f t="shared" si="4"/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8"/>
      <c r="B117" s="8">
        <v>0</v>
      </c>
      <c r="C117" s="8">
        <v>0</v>
      </c>
      <c r="D117" s="8">
        <v>0</v>
      </c>
      <c r="E117" s="8">
        <v>0</v>
      </c>
      <c r="F117" s="8">
        <f t="shared" si="4"/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8"/>
      <c r="B118" s="8">
        <v>0</v>
      </c>
      <c r="C118" s="8">
        <v>0</v>
      </c>
      <c r="D118" s="8">
        <v>0</v>
      </c>
      <c r="E118" s="8">
        <v>0</v>
      </c>
      <c r="F118" s="8">
        <f t="shared" si="4"/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8"/>
      <c r="B119" s="8">
        <v>0</v>
      </c>
      <c r="C119" s="8">
        <v>0</v>
      </c>
      <c r="D119" s="8">
        <v>0</v>
      </c>
      <c r="E119" s="8">
        <v>0</v>
      </c>
      <c r="F119" s="8">
        <f t="shared" si="4"/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8"/>
      <c r="B120" s="8">
        <v>0</v>
      </c>
      <c r="C120" s="8">
        <v>0</v>
      </c>
      <c r="D120" s="8">
        <v>0</v>
      </c>
      <c r="E120" s="8">
        <v>0</v>
      </c>
      <c r="F120" s="8">
        <f t="shared" si="4"/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8"/>
      <c r="B121" s="8">
        <v>0</v>
      </c>
      <c r="C121" s="8">
        <v>0</v>
      </c>
      <c r="D121" s="8">
        <v>0</v>
      </c>
      <c r="E121" s="8">
        <v>0</v>
      </c>
      <c r="F121" s="8">
        <f t="shared" si="4"/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8"/>
      <c r="B122" s="8">
        <v>0</v>
      </c>
      <c r="C122" s="8">
        <v>0</v>
      </c>
      <c r="D122" s="8">
        <v>0</v>
      </c>
      <c r="E122" s="8">
        <v>0</v>
      </c>
      <c r="F122" s="8">
        <f t="shared" si="4"/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8"/>
      <c r="B123" s="8">
        <v>0</v>
      </c>
      <c r="C123" s="8">
        <v>0</v>
      </c>
      <c r="D123" s="8">
        <v>0</v>
      </c>
      <c r="E123" s="8">
        <v>0</v>
      </c>
      <c r="F123" s="8">
        <f t="shared" si="4"/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8"/>
      <c r="B124" s="8">
        <v>0</v>
      </c>
      <c r="C124" s="8">
        <v>0</v>
      </c>
      <c r="D124" s="8">
        <v>0</v>
      </c>
      <c r="E124" s="8">
        <v>0</v>
      </c>
      <c r="F124" s="8">
        <f t="shared" si="4"/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8"/>
      <c r="B125" s="8">
        <v>0</v>
      </c>
      <c r="C125" s="8">
        <v>0</v>
      </c>
      <c r="D125" s="8">
        <v>0</v>
      </c>
      <c r="E125" s="8">
        <v>0</v>
      </c>
      <c r="F125" s="8">
        <f t="shared" si="4"/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8"/>
      <c r="B126" s="8">
        <v>0</v>
      </c>
      <c r="C126" s="8">
        <v>0</v>
      </c>
      <c r="D126" s="8">
        <v>0</v>
      </c>
      <c r="E126" s="8">
        <v>0</v>
      </c>
      <c r="F126" s="8">
        <f t="shared" si="4"/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8"/>
      <c r="B127" s="8">
        <v>0</v>
      </c>
      <c r="C127" s="8">
        <v>0</v>
      </c>
      <c r="D127" s="8">
        <v>0</v>
      </c>
      <c r="E127" s="8">
        <v>0</v>
      </c>
      <c r="F127" s="8">
        <f t="shared" si="4"/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8"/>
      <c r="B128" s="8">
        <v>0</v>
      </c>
      <c r="C128" s="8">
        <v>0</v>
      </c>
      <c r="D128" s="8">
        <v>0</v>
      </c>
      <c r="E128" s="8">
        <v>0</v>
      </c>
      <c r="F128" s="8">
        <f t="shared" si="4"/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8"/>
      <c r="B129" s="8">
        <v>0</v>
      </c>
      <c r="C129" s="8">
        <v>0</v>
      </c>
      <c r="D129" s="8">
        <v>0</v>
      </c>
      <c r="E129" s="8">
        <v>0</v>
      </c>
      <c r="F129" s="8">
        <f t="shared" si="4"/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8"/>
      <c r="B130" s="8">
        <v>0</v>
      </c>
      <c r="C130" s="8">
        <v>0</v>
      </c>
      <c r="D130" s="8">
        <v>0</v>
      </c>
      <c r="E130" s="8">
        <v>0</v>
      </c>
      <c r="F130" s="8">
        <f t="shared" si="4"/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8"/>
      <c r="B131" s="8">
        <v>0</v>
      </c>
      <c r="C131" s="8">
        <v>0</v>
      </c>
      <c r="D131" s="8">
        <v>0</v>
      </c>
      <c r="E131" s="8">
        <v>0</v>
      </c>
      <c r="F131" s="8">
        <f t="shared" si="4"/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8"/>
      <c r="B132" s="8">
        <v>0</v>
      </c>
      <c r="C132" s="8">
        <v>0</v>
      </c>
      <c r="D132" s="8">
        <v>0</v>
      </c>
      <c r="E132" s="8">
        <v>0</v>
      </c>
      <c r="F132" s="8">
        <f t="shared" si="4"/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8"/>
      <c r="B133" s="8">
        <v>0</v>
      </c>
      <c r="C133" s="8">
        <v>0</v>
      </c>
      <c r="D133" s="8">
        <v>0</v>
      </c>
      <c r="E133" s="8">
        <v>0</v>
      </c>
      <c r="F133" s="8">
        <f t="shared" si="4"/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8"/>
      <c r="B134" s="8">
        <v>0</v>
      </c>
      <c r="C134" s="8">
        <v>0</v>
      </c>
      <c r="D134" s="8">
        <v>0</v>
      </c>
      <c r="E134" s="8">
        <v>0</v>
      </c>
      <c r="F134" s="8">
        <f t="shared" si="4"/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8"/>
      <c r="B135" s="8">
        <v>0</v>
      </c>
      <c r="C135" s="8">
        <v>0</v>
      </c>
      <c r="D135" s="8">
        <v>0</v>
      </c>
      <c r="E135" s="8">
        <v>0</v>
      </c>
      <c r="F135" s="8">
        <f t="shared" si="4"/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8"/>
      <c r="B136" s="8">
        <v>0</v>
      </c>
      <c r="C136" s="8">
        <v>0</v>
      </c>
      <c r="D136" s="8">
        <v>0</v>
      </c>
      <c r="E136" s="8">
        <v>0</v>
      </c>
      <c r="F136" s="8">
        <f t="shared" si="4"/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8"/>
      <c r="B137" s="8">
        <v>0</v>
      </c>
      <c r="C137" s="8">
        <v>0</v>
      </c>
      <c r="D137" s="8">
        <v>0</v>
      </c>
      <c r="E137" s="8">
        <v>0</v>
      </c>
      <c r="F137" s="8">
        <f t="shared" si="4"/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8"/>
      <c r="B138" s="8">
        <v>0</v>
      </c>
      <c r="C138" s="8">
        <v>0</v>
      </c>
      <c r="D138" s="8">
        <v>0</v>
      </c>
      <c r="E138" s="8">
        <v>0</v>
      </c>
      <c r="F138" s="8">
        <f t="shared" si="4"/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7" t="s">
        <v>8</v>
      </c>
      <c r="B139" s="28">
        <f aca="true" t="shared" si="5" ref="B139:J139">SUM(B114:B138)</f>
        <v>0</v>
      </c>
      <c r="C139" s="28">
        <f t="shared" si="5"/>
        <v>0</v>
      </c>
      <c r="D139" s="28">
        <f t="shared" si="5"/>
        <v>0</v>
      </c>
      <c r="E139" s="28">
        <f t="shared" si="5"/>
        <v>0</v>
      </c>
      <c r="F139" s="28">
        <f t="shared" si="5"/>
        <v>0</v>
      </c>
      <c r="G139" s="28">
        <f t="shared" si="5"/>
        <v>0</v>
      </c>
      <c r="H139" s="28">
        <f t="shared" si="5"/>
        <v>0</v>
      </c>
      <c r="I139" s="28">
        <f t="shared" si="5"/>
        <v>0</v>
      </c>
      <c r="J139" s="28">
        <f t="shared" si="5"/>
        <v>0</v>
      </c>
      <c r="K139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4"/>
      <c r="J4" s="1"/>
    </row>
    <row r="5" spans="1:10" ht="12.75">
      <c r="A5" t="s">
        <v>101</v>
      </c>
      <c r="B5" s="1">
        <v>7</v>
      </c>
      <c r="C5" s="1">
        <v>21</v>
      </c>
      <c r="D5" s="1">
        <v>7</v>
      </c>
      <c r="E5" s="1">
        <v>0</v>
      </c>
      <c r="F5" s="1"/>
      <c r="G5" s="1"/>
      <c r="H5" s="1">
        <f>SUM(B5:G5)</f>
        <v>35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102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24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12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</v>
      </c>
      <c r="C14" s="10">
        <f>SUM(C13/C12)</f>
        <v>0.6666666666666666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44</v>
      </c>
      <c r="C18" s="8">
        <f>SUM(C19)+(C24)</f>
        <v>64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39</v>
      </c>
      <c r="C19" s="8">
        <v>39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143</v>
      </c>
      <c r="C20" s="8">
        <v>187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13</v>
      </c>
      <c r="C21" s="8">
        <v>266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156</v>
      </c>
      <c r="C22" s="8">
        <f>SUM(C20)+(C21)</f>
        <v>453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5</v>
      </c>
      <c r="C24" s="8">
        <v>25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9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312</v>
      </c>
      <c r="C27" s="8">
        <v>28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34.666666666666664</v>
      </c>
      <c r="C28" s="9">
        <f>SUM(C27/C26)</f>
        <v>28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64</v>
      </c>
      <c r="C32" s="8">
        <v>26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140</v>
      </c>
      <c r="C33" s="46" t="s">
        <v>141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14</v>
      </c>
      <c r="C36" s="8">
        <v>71</v>
      </c>
      <c r="D36" s="9">
        <f aca="true" t="shared" si="0" ref="D36:D47">SUM(C36)/(B36)</f>
        <v>5.071428571428571</v>
      </c>
      <c r="E36" s="1" t="s">
        <v>143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111</v>
      </c>
      <c r="B37" s="8">
        <v>15</v>
      </c>
      <c r="C37" s="8">
        <v>34</v>
      </c>
      <c r="D37" s="9">
        <f t="shared" si="0"/>
        <v>2.2666666666666666</v>
      </c>
      <c r="E37" s="1">
        <v>12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144</v>
      </c>
      <c r="B38" s="8">
        <v>1</v>
      </c>
      <c r="C38" s="8">
        <v>13</v>
      </c>
      <c r="D38" s="9">
        <f t="shared" si="0"/>
        <v>13</v>
      </c>
      <c r="E38" s="1">
        <v>13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145</v>
      </c>
      <c r="B39" s="8">
        <v>2</v>
      </c>
      <c r="C39" s="8">
        <v>10</v>
      </c>
      <c r="D39" s="9">
        <f>SUM(C39)/(B39)</f>
        <v>5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146</v>
      </c>
      <c r="B40" s="8">
        <v>1</v>
      </c>
      <c r="C40" s="8">
        <v>7</v>
      </c>
      <c r="D40" s="9">
        <f>SUM(C40)/(B40)</f>
        <v>7</v>
      </c>
      <c r="E40" s="1">
        <v>7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147</v>
      </c>
      <c r="B41" s="8">
        <v>2</v>
      </c>
      <c r="C41" s="8">
        <v>7</v>
      </c>
      <c r="D41" s="9">
        <f>SUM(C41)/(B41)</f>
        <v>3.5</v>
      </c>
      <c r="E41" s="1">
        <v>4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148</v>
      </c>
      <c r="B42" s="8">
        <v>1</v>
      </c>
      <c r="C42" s="8">
        <v>4</v>
      </c>
      <c r="D42" s="9">
        <f>SUM(C42)/(B42)</f>
        <v>4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149</v>
      </c>
      <c r="B43" s="8">
        <v>1</v>
      </c>
      <c r="C43" s="8">
        <v>3</v>
      </c>
      <c r="D43" s="9">
        <f t="shared" si="0"/>
        <v>3</v>
      </c>
      <c r="E43" s="1">
        <v>3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150</v>
      </c>
      <c r="B44" s="8">
        <v>1</v>
      </c>
      <c r="C44" s="8">
        <v>2</v>
      </c>
      <c r="D44" s="9">
        <f t="shared" si="0"/>
        <v>2</v>
      </c>
      <c r="E44" s="1">
        <v>2</v>
      </c>
      <c r="F44" s="8">
        <v>0</v>
      </c>
      <c r="G44" s="8"/>
      <c r="H44" s="8"/>
      <c r="I44" s="8"/>
      <c r="J44" s="8"/>
      <c r="K44" s="8"/>
    </row>
    <row r="45" spans="1:11" ht="12.75">
      <c r="A45" s="7" t="s">
        <v>151</v>
      </c>
      <c r="B45" s="8">
        <v>1</v>
      </c>
      <c r="C45" s="8">
        <v>-8</v>
      </c>
      <c r="D45" s="9"/>
      <c r="E45" s="1"/>
      <c r="F45" s="8"/>
      <c r="G45" s="8"/>
      <c r="H45" s="8"/>
      <c r="I45" s="8"/>
      <c r="J45" s="8"/>
      <c r="K45" s="8"/>
    </row>
    <row r="46" spans="1:11" ht="12.75">
      <c r="A46" s="5" t="s">
        <v>8</v>
      </c>
      <c r="B46" s="6">
        <f>SUM(B36:B45)</f>
        <v>39</v>
      </c>
      <c r="C46" s="6">
        <f>SUM(C36:C45)</f>
        <v>143</v>
      </c>
      <c r="D46" s="15">
        <f t="shared" si="0"/>
        <v>3.6666666666666665</v>
      </c>
      <c r="E46" s="6" t="s">
        <v>143</v>
      </c>
      <c r="F46" s="6">
        <f>SUM(F36:F45)</f>
        <v>1</v>
      </c>
      <c r="G46" s="6"/>
      <c r="H46" s="6"/>
      <c r="I46" s="6"/>
      <c r="J46" s="6"/>
      <c r="K46" s="6"/>
    </row>
    <row r="47" spans="1:11" ht="12.75">
      <c r="A47" s="5" t="s">
        <v>101</v>
      </c>
      <c r="B47" s="6">
        <f>C19</f>
        <v>39</v>
      </c>
      <c r="C47" s="6">
        <f>C20</f>
        <v>187</v>
      </c>
      <c r="D47" s="15">
        <f t="shared" si="0"/>
        <v>4.794871794871795</v>
      </c>
      <c r="E47" s="6" t="s">
        <v>153</v>
      </c>
      <c r="F47" s="6">
        <v>3</v>
      </c>
      <c r="G47" s="6"/>
      <c r="H47" s="6"/>
      <c r="I47" s="6"/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43</v>
      </c>
      <c r="B49" s="6" t="s">
        <v>44</v>
      </c>
      <c r="C49" s="6" t="s">
        <v>39</v>
      </c>
      <c r="D49" s="6" t="s">
        <v>45</v>
      </c>
      <c r="E49" s="6" t="s">
        <v>46</v>
      </c>
      <c r="F49" s="6" t="s">
        <v>40</v>
      </c>
      <c r="G49" s="6" t="s">
        <v>47</v>
      </c>
      <c r="H49" s="6" t="s">
        <v>42</v>
      </c>
      <c r="I49" s="6" t="s">
        <v>41</v>
      </c>
      <c r="J49" s="6"/>
      <c r="K49" s="6"/>
    </row>
    <row r="50" spans="1:11" ht="12.75">
      <c r="A50" s="7" t="s">
        <v>111</v>
      </c>
      <c r="B50" s="8">
        <v>2</v>
      </c>
      <c r="C50" s="8">
        <v>5</v>
      </c>
      <c r="D50" s="8">
        <v>0</v>
      </c>
      <c r="E50" s="10">
        <f>SUM(B50)/(C50)</f>
        <v>0.4</v>
      </c>
      <c r="F50" s="8">
        <v>13</v>
      </c>
      <c r="G50" s="16">
        <f>SUM(F50)/(C50)</f>
        <v>2.6</v>
      </c>
      <c r="H50" s="8">
        <v>0</v>
      </c>
      <c r="I50" s="1">
        <v>7</v>
      </c>
      <c r="J50" s="8"/>
      <c r="K50" s="8"/>
    </row>
    <row r="51" spans="1:11" ht="12.75">
      <c r="A51" s="5" t="s">
        <v>8</v>
      </c>
      <c r="B51" s="6">
        <f>SUM(B50:B50)</f>
        <v>2</v>
      </c>
      <c r="C51" s="6">
        <f>SUM(C50:C50)</f>
        <v>5</v>
      </c>
      <c r="D51" s="6">
        <f>SUM(D50:D50)</f>
        <v>0</v>
      </c>
      <c r="E51" s="17">
        <f>SUM(B51)/(C51)</f>
        <v>0.4</v>
      </c>
      <c r="F51" s="6">
        <f>SUM(F50:F50)</f>
        <v>13</v>
      </c>
      <c r="G51" s="18">
        <f>SUM(F51)/(C51)</f>
        <v>2.6</v>
      </c>
      <c r="H51" s="6">
        <f>SUM(H50:H50)</f>
        <v>0</v>
      </c>
      <c r="I51" s="6">
        <v>7</v>
      </c>
      <c r="J51" s="6"/>
      <c r="K51" s="6"/>
    </row>
    <row r="52" spans="1:11" ht="12.75">
      <c r="A52" s="5" t="s">
        <v>101</v>
      </c>
      <c r="B52" s="6">
        <f>C23</f>
        <v>12</v>
      </c>
      <c r="C52" s="6">
        <f>C24</f>
        <v>25</v>
      </c>
      <c r="D52" s="6">
        <f>C25</f>
        <v>1</v>
      </c>
      <c r="E52" s="17">
        <f>SUM(B52)/(C52)</f>
        <v>0.48</v>
      </c>
      <c r="F52" s="6">
        <f>C21</f>
        <v>266</v>
      </c>
      <c r="G52" s="18">
        <f>SUM(F52)/(C52)</f>
        <v>10.64</v>
      </c>
      <c r="H52" s="6">
        <v>2</v>
      </c>
      <c r="I52" s="6" t="s">
        <v>154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150</v>
      </c>
      <c r="B55" s="8">
        <v>1</v>
      </c>
      <c r="C55" s="8">
        <v>7</v>
      </c>
      <c r="D55" s="9">
        <f>SUM(C55)/(B55)</f>
        <v>7</v>
      </c>
      <c r="E55" s="1">
        <v>7</v>
      </c>
      <c r="F55" s="8">
        <v>0</v>
      </c>
      <c r="G55" s="8"/>
      <c r="H55" s="8"/>
      <c r="I55" s="8"/>
      <c r="J55" s="8"/>
      <c r="K55" s="8"/>
    </row>
    <row r="56" spans="1:11" ht="12.75">
      <c r="A56" t="s">
        <v>147</v>
      </c>
      <c r="B56" s="8">
        <v>1</v>
      </c>
      <c r="C56" s="8">
        <v>6</v>
      </c>
      <c r="D56" s="9">
        <f>SUM(C56)/(B56)</f>
        <v>6</v>
      </c>
      <c r="E56" s="1">
        <v>6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SUM(B55:B56)</f>
        <v>2</v>
      </c>
      <c r="C57" s="6">
        <f>SUM(C55:C56)</f>
        <v>13</v>
      </c>
      <c r="D57" s="15">
        <f>SUM(C57)/(B57)</f>
        <v>6.5</v>
      </c>
      <c r="E57" s="6">
        <v>7</v>
      </c>
      <c r="F57" s="6">
        <f>SUM(F55:F56)</f>
        <v>0</v>
      </c>
      <c r="G57" s="6"/>
      <c r="H57" s="6"/>
      <c r="I57" s="6"/>
      <c r="J57" s="6"/>
      <c r="K57" s="14"/>
    </row>
    <row r="58" spans="1:11" ht="12.75">
      <c r="A58" s="5" t="s">
        <v>101</v>
      </c>
      <c r="B58" s="6">
        <f>C23</f>
        <v>12</v>
      </c>
      <c r="C58" s="6">
        <f>C21</f>
        <v>266</v>
      </c>
      <c r="D58" s="15">
        <f>SUM(C58)/(B58)</f>
        <v>22.166666666666668</v>
      </c>
      <c r="E58" s="6" t="s">
        <v>154</v>
      </c>
      <c r="F58" s="6">
        <v>2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93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142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6</v>
      </c>
      <c r="J62" s="8"/>
      <c r="K62" s="8"/>
    </row>
    <row r="63" spans="1:11" ht="12.75">
      <c r="A63" t="s">
        <v>112</v>
      </c>
      <c r="B63" s="8">
        <v>0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f>SUM(B63*6)+(C63*6)+(D63*6)+(E63)+(F63*2)+(G63*3)+(H63*2)</f>
        <v>1</v>
      </c>
      <c r="J63" s="8"/>
      <c r="K63" s="8"/>
    </row>
    <row r="64" spans="1:11" ht="12.75">
      <c r="A64" s="5" t="s">
        <v>8</v>
      </c>
      <c r="B64" s="6">
        <f aca="true" t="shared" si="1" ref="B64:H64">SUM(B62:B63)</f>
        <v>1</v>
      </c>
      <c r="C64" s="6">
        <f t="shared" si="1"/>
        <v>0</v>
      </c>
      <c r="D64" s="6">
        <f t="shared" si="1"/>
        <v>0</v>
      </c>
      <c r="E64" s="6">
        <f t="shared" si="1"/>
        <v>1</v>
      </c>
      <c r="F64" s="6">
        <f t="shared" si="1"/>
        <v>0</v>
      </c>
      <c r="G64" s="6">
        <f t="shared" si="1"/>
        <v>0</v>
      </c>
      <c r="H64" s="6">
        <f t="shared" si="1"/>
        <v>0</v>
      </c>
      <c r="I64" s="6">
        <f>SUM(B64*6)+(C64*6)+(D64*6)+(E64)+(F64*2)+(G64*3)+(H64*2)</f>
        <v>7</v>
      </c>
      <c r="J64" s="6"/>
      <c r="K64" s="14"/>
    </row>
    <row r="65" spans="1:11" ht="12.75">
      <c r="A65" s="5" t="s">
        <v>101</v>
      </c>
      <c r="B65" s="6">
        <f>F47</f>
        <v>3</v>
      </c>
      <c r="C65" s="6">
        <f>H52</f>
        <v>2</v>
      </c>
      <c r="D65" s="6">
        <f>SUM(F76)+(F80)+(F85)</f>
        <v>0</v>
      </c>
      <c r="E65" s="6">
        <f>B70</f>
        <v>5</v>
      </c>
      <c r="F65" s="6">
        <v>0</v>
      </c>
      <c r="G65" s="6">
        <f>E70</f>
        <v>0</v>
      </c>
      <c r="H65" s="6">
        <v>0</v>
      </c>
      <c r="I65" s="6">
        <f>SUM(B65*6)+(C65*6)+(D65*6)+(E65)+(F65*2)+(G65*3)+(H65*2)</f>
        <v>35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84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71</v>
      </c>
      <c r="K67" s="14"/>
    </row>
    <row r="68" spans="1:11" ht="12.75">
      <c r="A68" s="7" t="s">
        <v>112</v>
      </c>
      <c r="B68" s="8">
        <v>1</v>
      </c>
      <c r="C68" s="8">
        <v>1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152</v>
      </c>
      <c r="I68" s="8">
        <f>SUM(B68)+(E68*3)</f>
        <v>1</v>
      </c>
      <c r="J68" s="22"/>
      <c r="K68" s="8"/>
    </row>
    <row r="69" spans="1:11" ht="12.75">
      <c r="A69" s="5" t="s">
        <v>8</v>
      </c>
      <c r="B69" s="6">
        <f>SUM(B68:B68)</f>
        <v>1</v>
      </c>
      <c r="C69" s="6">
        <f>SUM(C68:C68)</f>
        <v>1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152</v>
      </c>
      <c r="I69" s="6">
        <f>SUM(B69)+(E69*3)</f>
        <v>1</v>
      </c>
      <c r="J69" s="19"/>
      <c r="K69" s="6"/>
    </row>
    <row r="70" spans="1:11" ht="12.75">
      <c r="A70" s="5" t="s">
        <v>101</v>
      </c>
      <c r="B70" s="6">
        <v>5</v>
      </c>
      <c r="C70" s="6">
        <v>5</v>
      </c>
      <c r="D70" s="17">
        <f>SUM(B70/C70)</f>
        <v>1</v>
      </c>
      <c r="E70" s="23">
        <v>0</v>
      </c>
      <c r="F70" s="23">
        <v>0</v>
      </c>
      <c r="G70" s="17">
        <v>0</v>
      </c>
      <c r="H70" s="6" t="s">
        <v>152</v>
      </c>
      <c r="I70" s="6">
        <f>SUM(B70)+(E70*3)</f>
        <v>5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72</v>
      </c>
      <c r="B72" s="6" t="s">
        <v>73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7" t="s">
        <v>147</v>
      </c>
      <c r="B73" s="8">
        <v>1</v>
      </c>
      <c r="C73" s="8">
        <v>24</v>
      </c>
      <c r="D73" s="9">
        <f>SUM(C73)/(B73)</f>
        <v>24</v>
      </c>
      <c r="E73" s="1">
        <v>24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150</v>
      </c>
      <c r="B74" s="8">
        <v>1</v>
      </c>
      <c r="C74" s="8">
        <v>8</v>
      </c>
      <c r="D74" s="9">
        <f>SUM(C74)/(B74)</f>
        <v>8</v>
      </c>
      <c r="E74" s="1">
        <v>8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SUM(B73:B74)</f>
        <v>2</v>
      </c>
      <c r="C75" s="6">
        <f>SUM(C73:C74)</f>
        <v>32</v>
      </c>
      <c r="D75" s="15">
        <f>SUM(C75)/(B75)</f>
        <v>16</v>
      </c>
      <c r="E75" s="6">
        <v>24</v>
      </c>
      <c r="F75" s="6">
        <f>SUM(F73:F74)</f>
        <v>0</v>
      </c>
      <c r="G75" s="6"/>
      <c r="H75" s="6"/>
      <c r="I75" s="6"/>
      <c r="J75" s="6"/>
      <c r="K75" s="14"/>
    </row>
    <row r="76" spans="1:11" ht="12.75">
      <c r="A76" s="5" t="s">
        <v>101</v>
      </c>
      <c r="B76" s="6">
        <v>2</v>
      </c>
      <c r="C76" s="6">
        <v>88</v>
      </c>
      <c r="D76" s="15">
        <f>SUM(C76)/(B76)</f>
        <v>44</v>
      </c>
      <c r="E76" s="6">
        <v>50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74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/>
      <c r="G79" s="5"/>
      <c r="H79" s="5"/>
      <c r="I79" s="5"/>
      <c r="J79" s="5"/>
      <c r="K79" s="6"/>
    </row>
    <row r="80" spans="1:11" ht="12.75">
      <c r="A80" s="5" t="s">
        <v>101</v>
      </c>
      <c r="B80" s="6">
        <v>3</v>
      </c>
      <c r="C80" s="6">
        <v>27</v>
      </c>
      <c r="D80" s="15">
        <f>SUM(C80)/(B80)</f>
        <v>9</v>
      </c>
      <c r="E80" s="6">
        <v>14</v>
      </c>
      <c r="F80" s="6">
        <v>0</v>
      </c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75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147</v>
      </c>
      <c r="B83" s="8">
        <v>1</v>
      </c>
      <c r="C83" s="8">
        <v>0</v>
      </c>
      <c r="D83" s="9">
        <f>SUM(C83)/(B83)</f>
        <v>0</v>
      </c>
      <c r="E83" s="1">
        <v>0</v>
      </c>
      <c r="F83" s="8">
        <v>0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SUM(B83:B83)</f>
        <v>1</v>
      </c>
      <c r="C84" s="6">
        <f>SUM(C83:C83)</f>
        <v>0</v>
      </c>
      <c r="D84" s="15">
        <f>SUM(C84)/(B84)</f>
        <v>0</v>
      </c>
      <c r="E84" s="6">
        <v>0</v>
      </c>
      <c r="F84" s="6">
        <f>SUM(F83:F83)</f>
        <v>0</v>
      </c>
      <c r="G84" s="12"/>
      <c r="H84" s="12"/>
      <c r="I84" s="12"/>
      <c r="J84" s="12"/>
      <c r="K84" s="14"/>
    </row>
    <row r="85" spans="1:11" ht="12.75">
      <c r="A85" s="5" t="s">
        <v>101</v>
      </c>
      <c r="B85" s="6">
        <v>0</v>
      </c>
      <c r="C85" s="6"/>
      <c r="D85" s="15"/>
      <c r="E85" s="6"/>
      <c r="F85" s="6"/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76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7" t="s">
        <v>146</v>
      </c>
      <c r="B88" s="8">
        <v>9</v>
      </c>
      <c r="C88" s="8">
        <v>312</v>
      </c>
      <c r="D88" s="9">
        <f>SUM(C88)/(B88)</f>
        <v>34.666666666666664</v>
      </c>
      <c r="E88" s="1">
        <v>62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SUM(B88:B88)</f>
        <v>9</v>
      </c>
      <c r="C89" s="6">
        <f>SUM(C88:C88)</f>
        <v>312</v>
      </c>
      <c r="D89" s="15">
        <f>SUM(C89)/(B89)</f>
        <v>34.666666666666664</v>
      </c>
      <c r="E89" s="6">
        <v>62</v>
      </c>
      <c r="F89" s="6"/>
      <c r="G89" s="5"/>
      <c r="H89" s="5"/>
      <c r="I89" s="5"/>
      <c r="J89" s="5"/>
      <c r="K89" s="6"/>
    </row>
    <row r="90" spans="1:11" ht="12.75">
      <c r="A90" s="5" t="s">
        <v>101</v>
      </c>
      <c r="B90" s="6">
        <f>C26</f>
        <v>1</v>
      </c>
      <c r="C90" s="6">
        <f>C27</f>
        <v>28</v>
      </c>
      <c r="D90" s="15">
        <f>SUM(C90)/(B90)</f>
        <v>28</v>
      </c>
      <c r="E90" s="6">
        <v>28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79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s="7" customFormat="1" ht="12.75">
      <c r="A93" s="49" t="s">
        <v>134</v>
      </c>
      <c r="K93" s="8"/>
    </row>
    <row r="94" spans="1:11" s="7" customFormat="1" ht="12.75">
      <c r="A94" s="49" t="s">
        <v>135</v>
      </c>
      <c r="K94" s="8"/>
    </row>
    <row r="95" spans="1:11" s="7" customFormat="1" ht="12.75">
      <c r="A95" s="49" t="s">
        <v>136</v>
      </c>
      <c r="K95" s="8"/>
    </row>
    <row r="96" spans="1:11" s="7" customFormat="1" ht="12.75">
      <c r="A96" s="49" t="s">
        <v>137</v>
      </c>
      <c r="K96" s="8"/>
    </row>
    <row r="97" spans="1:11" s="7" customFormat="1" ht="12.75">
      <c r="A97" s="49" t="s">
        <v>138</v>
      </c>
      <c r="K97" s="8"/>
    </row>
    <row r="98" spans="1:11" s="7" customFormat="1" ht="12.75">
      <c r="A98" s="49" t="s">
        <v>139</v>
      </c>
      <c r="K98" s="8"/>
    </row>
    <row r="99" s="7" customFormat="1" ht="12.75">
      <c r="K99" s="8"/>
    </row>
    <row r="100" spans="1:11" s="12" customFormat="1" ht="12">
      <c r="A100" s="50" t="s">
        <v>67</v>
      </c>
      <c r="B100" s="6" t="s">
        <v>190</v>
      </c>
      <c r="C100" s="6" t="s">
        <v>87</v>
      </c>
      <c r="D100" s="6" t="s">
        <v>69</v>
      </c>
      <c r="E100" s="6" t="s">
        <v>68</v>
      </c>
      <c r="F100" s="6" t="s">
        <v>155</v>
      </c>
      <c r="G100" s="6" t="s">
        <v>156</v>
      </c>
      <c r="H100" s="6" t="s">
        <v>70</v>
      </c>
      <c r="I100" s="6" t="s">
        <v>170</v>
      </c>
      <c r="J100" s="6" t="s">
        <v>80</v>
      </c>
      <c r="K100" s="14"/>
    </row>
    <row r="101" spans="1:11" ht="12.75">
      <c r="A101" s="48" t="s">
        <v>147</v>
      </c>
      <c r="B101" s="8">
        <v>5</v>
      </c>
      <c r="C101" s="8">
        <v>4</v>
      </c>
      <c r="D101" s="8">
        <v>1</v>
      </c>
      <c r="E101" s="8">
        <v>0</v>
      </c>
      <c r="F101" s="8">
        <f aca="true" t="shared" si="2" ref="F101:F121">SUM(B101:E101)</f>
        <v>10</v>
      </c>
      <c r="G101" s="8">
        <v>0</v>
      </c>
      <c r="H101" s="8">
        <v>0</v>
      </c>
      <c r="I101" s="8">
        <v>1</v>
      </c>
      <c r="J101" s="8">
        <v>0</v>
      </c>
      <c r="K101" s="1"/>
    </row>
    <row r="102" spans="1:11" ht="12.75">
      <c r="A102" s="48" t="s">
        <v>181</v>
      </c>
      <c r="B102" s="8">
        <v>1</v>
      </c>
      <c r="C102" s="8">
        <v>3</v>
      </c>
      <c r="D102" s="8">
        <v>2</v>
      </c>
      <c r="E102" s="8">
        <v>1</v>
      </c>
      <c r="F102" s="8">
        <f t="shared" si="2"/>
        <v>7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157</v>
      </c>
      <c r="B103" s="8">
        <v>1</v>
      </c>
      <c r="C103" s="8">
        <v>6</v>
      </c>
      <c r="D103" s="8">
        <v>0</v>
      </c>
      <c r="E103" s="8">
        <v>0</v>
      </c>
      <c r="F103" s="8">
        <f t="shared" si="2"/>
        <v>7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158</v>
      </c>
      <c r="B104" s="8">
        <v>3</v>
      </c>
      <c r="C104" s="8">
        <v>3</v>
      </c>
      <c r="D104" s="8">
        <v>0</v>
      </c>
      <c r="E104" s="8">
        <v>0</v>
      </c>
      <c r="F104" s="8">
        <f t="shared" si="2"/>
        <v>6</v>
      </c>
      <c r="G104" s="8">
        <v>0</v>
      </c>
      <c r="H104" s="8">
        <v>1</v>
      </c>
      <c r="I104" s="8">
        <v>0</v>
      </c>
      <c r="J104" s="8">
        <v>0</v>
      </c>
      <c r="K104" s="1"/>
    </row>
    <row r="105" spans="1:11" ht="12.75">
      <c r="A105" s="48" t="s">
        <v>145</v>
      </c>
      <c r="B105" s="8">
        <v>2</v>
      </c>
      <c r="C105" s="8">
        <v>4</v>
      </c>
      <c r="D105" s="8">
        <v>0</v>
      </c>
      <c r="E105" s="8">
        <v>0</v>
      </c>
      <c r="F105" s="8">
        <f t="shared" si="2"/>
        <v>6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159</v>
      </c>
      <c r="B106" s="8">
        <v>0</v>
      </c>
      <c r="C106" s="8">
        <v>4</v>
      </c>
      <c r="D106" s="8">
        <v>0</v>
      </c>
      <c r="E106" s="8">
        <v>1</v>
      </c>
      <c r="F106" s="8">
        <f t="shared" si="2"/>
        <v>5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144</v>
      </c>
      <c r="B107" s="8">
        <v>2</v>
      </c>
      <c r="C107" s="8">
        <v>2</v>
      </c>
      <c r="D107" s="8">
        <v>0</v>
      </c>
      <c r="E107" s="8">
        <v>0</v>
      </c>
      <c r="F107" s="8">
        <f t="shared" si="2"/>
        <v>4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160</v>
      </c>
      <c r="B108" s="8">
        <v>2</v>
      </c>
      <c r="C108" s="8">
        <v>1</v>
      </c>
      <c r="D108" s="8">
        <v>0</v>
      </c>
      <c r="E108" s="8">
        <v>0</v>
      </c>
      <c r="F108" s="8">
        <f t="shared" si="2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161</v>
      </c>
      <c r="B109" s="8">
        <v>2</v>
      </c>
      <c r="C109" s="8">
        <v>1</v>
      </c>
      <c r="D109" s="8">
        <v>0</v>
      </c>
      <c r="E109" s="8">
        <v>0</v>
      </c>
      <c r="F109" s="8">
        <f t="shared" si="2"/>
        <v>3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111</v>
      </c>
      <c r="B110" s="8">
        <v>2</v>
      </c>
      <c r="C110" s="8">
        <v>1</v>
      </c>
      <c r="D110" s="8">
        <v>0</v>
      </c>
      <c r="E110" s="8">
        <v>0</v>
      </c>
      <c r="F110" s="8">
        <f t="shared" si="2"/>
        <v>3</v>
      </c>
      <c r="G110" s="8">
        <v>0</v>
      </c>
      <c r="H110" s="8">
        <v>0</v>
      </c>
      <c r="I110" s="8">
        <v>1</v>
      </c>
      <c r="J110" s="8">
        <v>0</v>
      </c>
      <c r="K110" s="1"/>
    </row>
    <row r="111" spans="1:11" ht="12.75">
      <c r="A111" s="48" t="s">
        <v>142</v>
      </c>
      <c r="B111" s="8">
        <v>2</v>
      </c>
      <c r="C111" s="8">
        <v>1</v>
      </c>
      <c r="D111" s="8">
        <v>0</v>
      </c>
      <c r="E111" s="8">
        <v>0</v>
      </c>
      <c r="F111" s="8">
        <f t="shared" si="2"/>
        <v>3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162</v>
      </c>
      <c r="B112" s="8">
        <v>2</v>
      </c>
      <c r="C112" s="8">
        <v>0</v>
      </c>
      <c r="D112" s="8">
        <v>1</v>
      </c>
      <c r="E112" s="8">
        <v>0</v>
      </c>
      <c r="F112" s="8">
        <f t="shared" si="2"/>
        <v>3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163</v>
      </c>
      <c r="B113" s="8">
        <v>1</v>
      </c>
      <c r="C113" s="8">
        <v>2</v>
      </c>
      <c r="D113" s="8">
        <v>0</v>
      </c>
      <c r="E113" s="8">
        <v>0</v>
      </c>
      <c r="F113" s="8">
        <f t="shared" si="2"/>
        <v>3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164</v>
      </c>
      <c r="B114" s="8">
        <v>0</v>
      </c>
      <c r="C114" s="8">
        <v>3</v>
      </c>
      <c r="D114" s="8">
        <v>0</v>
      </c>
      <c r="E114" s="8">
        <v>0</v>
      </c>
      <c r="F114" s="8">
        <f t="shared" si="2"/>
        <v>3</v>
      </c>
      <c r="G114" s="8">
        <v>1</v>
      </c>
      <c r="H114" s="8">
        <v>0</v>
      </c>
      <c r="I114" s="8">
        <v>0</v>
      </c>
      <c r="J114" s="8">
        <v>0</v>
      </c>
      <c r="K114" s="1"/>
    </row>
    <row r="115" spans="1:11" ht="12.75">
      <c r="A115" s="48" t="s">
        <v>165</v>
      </c>
      <c r="B115" s="8">
        <v>0</v>
      </c>
      <c r="C115" s="8">
        <v>3</v>
      </c>
      <c r="D115" s="8">
        <v>0</v>
      </c>
      <c r="E115" s="8">
        <v>0</v>
      </c>
      <c r="F115" s="8">
        <f t="shared" si="2"/>
        <v>3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166</v>
      </c>
      <c r="B116" s="8">
        <v>1</v>
      </c>
      <c r="C116" s="8">
        <v>1</v>
      </c>
      <c r="D116" s="8">
        <v>0</v>
      </c>
      <c r="E116" s="8">
        <v>0</v>
      </c>
      <c r="F116" s="8">
        <f t="shared" si="2"/>
        <v>2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8" t="s">
        <v>167</v>
      </c>
      <c r="B117" s="8">
        <v>1</v>
      </c>
      <c r="C117" s="8">
        <v>1</v>
      </c>
      <c r="D117" s="8">
        <v>0</v>
      </c>
      <c r="E117" s="8">
        <v>0</v>
      </c>
      <c r="F117" s="8">
        <f t="shared" si="2"/>
        <v>2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8" t="s">
        <v>168</v>
      </c>
      <c r="B118" s="8">
        <v>1</v>
      </c>
      <c r="C118" s="8">
        <v>0</v>
      </c>
      <c r="D118" s="8">
        <v>0</v>
      </c>
      <c r="E118" s="8">
        <v>0</v>
      </c>
      <c r="F118" s="8">
        <f t="shared" si="2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8" t="s">
        <v>148</v>
      </c>
      <c r="B119" s="8">
        <v>1</v>
      </c>
      <c r="C119" s="8">
        <v>0</v>
      </c>
      <c r="D119" s="8">
        <v>0</v>
      </c>
      <c r="E119" s="8">
        <v>0</v>
      </c>
      <c r="F119" s="8">
        <f t="shared" si="2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8" t="s">
        <v>169</v>
      </c>
      <c r="B120" s="8">
        <v>1</v>
      </c>
      <c r="C120" s="8">
        <v>0</v>
      </c>
      <c r="D120" s="8">
        <v>0</v>
      </c>
      <c r="E120" s="8">
        <v>0</v>
      </c>
      <c r="F120" s="8">
        <f t="shared" si="2"/>
        <v>1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8" t="s">
        <v>150</v>
      </c>
      <c r="B121" s="8">
        <v>0</v>
      </c>
      <c r="C121" s="8">
        <v>0</v>
      </c>
      <c r="D121" s="8">
        <v>0</v>
      </c>
      <c r="E121" s="8">
        <v>0</v>
      </c>
      <c r="F121" s="8">
        <f t="shared" si="2"/>
        <v>0</v>
      </c>
      <c r="G121" s="8">
        <v>0</v>
      </c>
      <c r="H121" s="8">
        <v>0</v>
      </c>
      <c r="I121" s="8">
        <v>1</v>
      </c>
      <c r="J121" s="8">
        <v>0</v>
      </c>
      <c r="K121" s="1"/>
    </row>
    <row r="122" spans="1:11" ht="12.75">
      <c r="A122" s="27" t="s">
        <v>8</v>
      </c>
      <c r="B122" s="28">
        <f aca="true" t="shared" si="3" ref="B122:J122">SUM(B100:B121)</f>
        <v>30</v>
      </c>
      <c r="C122" s="28">
        <f t="shared" si="3"/>
        <v>40</v>
      </c>
      <c r="D122" s="28">
        <f t="shared" si="3"/>
        <v>4</v>
      </c>
      <c r="E122" s="28">
        <f t="shared" si="3"/>
        <v>2</v>
      </c>
      <c r="F122" s="28">
        <f t="shared" si="3"/>
        <v>76</v>
      </c>
      <c r="G122" s="28">
        <f t="shared" si="3"/>
        <v>1</v>
      </c>
      <c r="H122" s="28">
        <f t="shared" si="3"/>
        <v>1</v>
      </c>
      <c r="I122" s="28">
        <f t="shared" si="3"/>
        <v>3</v>
      </c>
      <c r="J122" s="28">
        <f t="shared" si="3"/>
        <v>0</v>
      </c>
      <c r="K122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92</v>
      </c>
      <c r="B5" s="1">
        <v>0</v>
      </c>
      <c r="C5" s="1">
        <v>3</v>
      </c>
      <c r="D5" s="1">
        <v>7</v>
      </c>
      <c r="E5" s="1">
        <v>0</v>
      </c>
      <c r="F5" s="1"/>
      <c r="G5" s="1"/>
      <c r="H5" s="1">
        <f>SUM(B5:G5)</f>
        <v>10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90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19</v>
      </c>
      <c r="C8" s="8">
        <f>SUM(C9:C11)</f>
        <v>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3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0.45454545454545453</v>
      </c>
      <c r="C14" s="10">
        <f>SUM(C13/C12)</f>
        <v>0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63</v>
      </c>
      <c r="C18" s="8">
        <f>SUM(C19)+(C24)</f>
        <v>31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50</v>
      </c>
      <c r="C19" s="8">
        <v>24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202</v>
      </c>
      <c r="C20" s="8">
        <v>64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65</v>
      </c>
      <c r="C21" s="8">
        <v>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267</v>
      </c>
      <c r="C22" s="8">
        <f>SUM(C20)+(C21)</f>
        <v>72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10</v>
      </c>
      <c r="C23" s="8">
        <v>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13</v>
      </c>
      <c r="C24" s="8">
        <v>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43</v>
      </c>
      <c r="C27" s="8">
        <v>127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14.333333333333334</v>
      </c>
      <c r="C28" s="9">
        <f>SUM(C27/C26)</f>
        <v>31.75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86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171</v>
      </c>
      <c r="C33" s="46" t="s">
        <v>172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24</v>
      </c>
      <c r="C36" s="8">
        <v>110</v>
      </c>
      <c r="D36" s="9">
        <f>SUM(C36)/(B36)</f>
        <v>4.583333333333333</v>
      </c>
      <c r="E36" s="1">
        <v>19</v>
      </c>
      <c r="F36" s="8">
        <v>1</v>
      </c>
      <c r="G36" s="8"/>
      <c r="H36" s="8"/>
      <c r="I36" s="8"/>
      <c r="J36" s="8"/>
      <c r="K36" s="8"/>
    </row>
    <row r="37" spans="1:11" ht="12.75">
      <c r="A37" t="s">
        <v>111</v>
      </c>
      <c r="B37" s="8">
        <v>26</v>
      </c>
      <c r="C37" s="8">
        <v>104</v>
      </c>
      <c r="D37" s="9">
        <f>SUM(C37)/(B37)</f>
        <v>4</v>
      </c>
      <c r="E37" s="1">
        <v>26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151</v>
      </c>
      <c r="B38" s="8">
        <v>0</v>
      </c>
      <c r="C38" s="8">
        <v>-12</v>
      </c>
      <c r="D38" s="9"/>
      <c r="E38" s="1"/>
      <c r="F38" s="8"/>
      <c r="G38" s="8"/>
      <c r="H38" s="8"/>
      <c r="I38" s="8"/>
      <c r="J38" s="8"/>
      <c r="K38" s="8"/>
    </row>
    <row r="39" spans="1:11" ht="12.75">
      <c r="A39" s="5" t="s">
        <v>8</v>
      </c>
      <c r="B39" s="6">
        <f>SUM(B36:B38)</f>
        <v>50</v>
      </c>
      <c r="C39" s="6">
        <f>SUM(C36:C38)</f>
        <v>202</v>
      </c>
      <c r="D39" s="15">
        <f>SUM(C39)/(B39)</f>
        <v>4.04</v>
      </c>
      <c r="E39" s="6">
        <v>26</v>
      </c>
      <c r="F39" s="6">
        <f>SUM(F36:F38)</f>
        <v>1</v>
      </c>
      <c r="G39" s="6"/>
      <c r="H39" s="6"/>
      <c r="I39" s="6"/>
      <c r="J39" s="6"/>
      <c r="K39" s="6"/>
    </row>
    <row r="40" spans="1:11" ht="12.75">
      <c r="A40" s="5" t="s">
        <v>92</v>
      </c>
      <c r="B40" s="6">
        <f>C19</f>
        <v>24</v>
      </c>
      <c r="C40" s="6">
        <f>C20</f>
        <v>64</v>
      </c>
      <c r="D40" s="15">
        <f>SUM(C40)/(B40)</f>
        <v>2.6666666666666665</v>
      </c>
      <c r="E40" s="6">
        <v>17</v>
      </c>
      <c r="F40" s="6">
        <v>0</v>
      </c>
      <c r="G40" s="6"/>
      <c r="H40" s="6"/>
      <c r="I40" s="6"/>
      <c r="J40" s="6"/>
      <c r="K40" s="6"/>
    </row>
    <row r="41" spans="1:11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5" t="s">
        <v>43</v>
      </c>
      <c r="B42" s="6" t="s">
        <v>44</v>
      </c>
      <c r="C42" s="6" t="s">
        <v>39</v>
      </c>
      <c r="D42" s="6" t="s">
        <v>45</v>
      </c>
      <c r="E42" s="6" t="s">
        <v>46</v>
      </c>
      <c r="F42" s="6" t="s">
        <v>40</v>
      </c>
      <c r="G42" s="6" t="s">
        <v>47</v>
      </c>
      <c r="H42" s="6" t="s">
        <v>42</v>
      </c>
      <c r="I42" s="6" t="s">
        <v>41</v>
      </c>
      <c r="J42" s="6"/>
      <c r="K42" s="6"/>
    </row>
    <row r="43" spans="1:11" ht="12.75">
      <c r="A43" s="7" t="s">
        <v>111</v>
      </c>
      <c r="B43" s="8">
        <v>9</v>
      </c>
      <c r="C43" s="8">
        <v>11</v>
      </c>
      <c r="D43" s="8">
        <v>1</v>
      </c>
      <c r="E43" s="10">
        <f>SUM(B43)/(C43)</f>
        <v>0.8181818181818182</v>
      </c>
      <c r="F43" s="8">
        <v>65</v>
      </c>
      <c r="G43" s="16">
        <f>SUM(F43)/(C43)</f>
        <v>5.909090909090909</v>
      </c>
      <c r="H43" s="8">
        <v>0</v>
      </c>
      <c r="I43" s="1">
        <v>14</v>
      </c>
      <c r="J43" s="8"/>
      <c r="K43" s="8"/>
    </row>
    <row r="44" spans="1:11" ht="12.75">
      <c r="A44" s="7" t="s">
        <v>146</v>
      </c>
      <c r="B44" s="8">
        <v>1</v>
      </c>
      <c r="C44" s="8">
        <v>2</v>
      </c>
      <c r="D44" s="8">
        <v>0</v>
      </c>
      <c r="E44" s="10">
        <f>SUM(B44)/(C44)</f>
        <v>0.5</v>
      </c>
      <c r="F44" s="8">
        <v>0</v>
      </c>
      <c r="G44" s="16">
        <f>SUM(F44)/(C44)</f>
        <v>0</v>
      </c>
      <c r="H44" s="8">
        <v>0</v>
      </c>
      <c r="I44" s="1">
        <v>0</v>
      </c>
      <c r="J44" s="8"/>
      <c r="K44" s="8"/>
    </row>
    <row r="45" spans="1:11" ht="12.75">
      <c r="A45" s="5" t="s">
        <v>8</v>
      </c>
      <c r="B45" s="6">
        <f>SUM(B43:B44)</f>
        <v>10</v>
      </c>
      <c r="C45" s="6">
        <f>SUM(C43:C44)</f>
        <v>13</v>
      </c>
      <c r="D45" s="6">
        <f>SUM(D43:D44)</f>
        <v>1</v>
      </c>
      <c r="E45" s="17">
        <f>SUM(B45)/(C45)</f>
        <v>0.7692307692307693</v>
      </c>
      <c r="F45" s="6">
        <f>SUM(F43:F44)</f>
        <v>65</v>
      </c>
      <c r="G45" s="18">
        <f>SUM(F45)/(C45)</f>
        <v>5</v>
      </c>
      <c r="H45" s="6">
        <f>SUM(H43:H44)</f>
        <v>0</v>
      </c>
      <c r="I45" s="6">
        <v>14</v>
      </c>
      <c r="J45" s="6"/>
      <c r="K45" s="6"/>
    </row>
    <row r="46" spans="1:11" ht="12.75">
      <c r="A46" s="5" t="s">
        <v>92</v>
      </c>
      <c r="B46" s="6">
        <f>C23</f>
        <v>2</v>
      </c>
      <c r="C46" s="6">
        <f>C24</f>
        <v>7</v>
      </c>
      <c r="D46" s="6">
        <f>C25</f>
        <v>0</v>
      </c>
      <c r="E46" s="17">
        <f>SUM(B46)/(C46)</f>
        <v>0.2857142857142857</v>
      </c>
      <c r="F46" s="6">
        <f>C21</f>
        <v>8</v>
      </c>
      <c r="G46" s="18">
        <f>SUM(F46)/(C46)</f>
        <v>1.1428571428571428</v>
      </c>
      <c r="H46" s="6">
        <v>0</v>
      </c>
      <c r="I46" s="6">
        <v>6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173</v>
      </c>
      <c r="B49" s="8">
        <v>5</v>
      </c>
      <c r="C49" s="8">
        <v>32</v>
      </c>
      <c r="D49" s="9">
        <f aca="true" t="shared" si="0" ref="D49:D55">SUM(C49)/(B49)</f>
        <v>6.4</v>
      </c>
      <c r="E49" s="1">
        <v>7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150</v>
      </c>
      <c r="B50" s="8">
        <v>2</v>
      </c>
      <c r="C50" s="8">
        <v>5</v>
      </c>
      <c r="D50" s="9">
        <f t="shared" si="0"/>
        <v>2.5</v>
      </c>
      <c r="E50" s="1">
        <v>5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161</v>
      </c>
      <c r="B51" s="8">
        <v>1</v>
      </c>
      <c r="C51" s="8">
        <v>14</v>
      </c>
      <c r="D51" s="9">
        <f t="shared" si="0"/>
        <v>14</v>
      </c>
      <c r="E51" s="1">
        <v>14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148</v>
      </c>
      <c r="B52" s="8">
        <v>1</v>
      </c>
      <c r="C52" s="8">
        <v>13</v>
      </c>
      <c r="D52" s="9">
        <f>SUM(C52)/(B52)</f>
        <v>13</v>
      </c>
      <c r="E52" s="1">
        <v>13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142</v>
      </c>
      <c r="B53" s="8">
        <v>1</v>
      </c>
      <c r="C53" s="8">
        <v>1</v>
      </c>
      <c r="D53" s="9">
        <f>SUM(C53)/(B53)</f>
        <v>1</v>
      </c>
      <c r="E53" s="1">
        <v>1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SUM(B49:B53)</f>
        <v>10</v>
      </c>
      <c r="C54" s="6">
        <f>SUM(C49:C53)</f>
        <v>65</v>
      </c>
      <c r="D54" s="15">
        <f t="shared" si="0"/>
        <v>6.5</v>
      </c>
      <c r="E54" s="6">
        <v>14</v>
      </c>
      <c r="F54" s="6">
        <f>SUM(F49:F53)</f>
        <v>0</v>
      </c>
      <c r="G54" s="6"/>
      <c r="H54" s="6"/>
      <c r="I54" s="6"/>
      <c r="J54" s="6"/>
      <c r="K54" s="14"/>
    </row>
    <row r="55" spans="1:11" ht="12.75">
      <c r="A55" s="5" t="s">
        <v>92</v>
      </c>
      <c r="B55" s="6">
        <f>C23</f>
        <v>2</v>
      </c>
      <c r="C55" s="6">
        <f>C21</f>
        <v>8</v>
      </c>
      <c r="D55" s="15">
        <f t="shared" si="0"/>
        <v>4</v>
      </c>
      <c r="E55" s="6">
        <v>6</v>
      </c>
      <c r="F55" s="6">
        <v>0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42</v>
      </c>
      <c r="C57" s="6" t="s">
        <v>42</v>
      </c>
      <c r="D57" s="6" t="s">
        <v>42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50</v>
      </c>
      <c r="B58" s="6" t="s">
        <v>51</v>
      </c>
      <c r="C58" s="6" t="s">
        <v>49</v>
      </c>
      <c r="D58" s="6" t="s">
        <v>93</v>
      </c>
      <c r="E58" s="6" t="s">
        <v>53</v>
      </c>
      <c r="F58" s="6" t="s">
        <v>54</v>
      </c>
      <c r="G58" s="6" t="s">
        <v>55</v>
      </c>
      <c r="H58" s="6" t="s">
        <v>56</v>
      </c>
      <c r="I58" s="6" t="s">
        <v>57</v>
      </c>
      <c r="J58" s="6"/>
      <c r="K58" s="14"/>
    </row>
    <row r="59" spans="1:11" ht="12.75">
      <c r="A59" s="7" t="s">
        <v>142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6</v>
      </c>
      <c r="J59" s="8"/>
      <c r="K59" s="8"/>
    </row>
    <row r="60" spans="1:11" ht="12.75">
      <c r="A60" t="s">
        <v>112</v>
      </c>
      <c r="B60" s="8">
        <v>0</v>
      </c>
      <c r="C60" s="8">
        <v>0</v>
      </c>
      <c r="D60" s="8">
        <v>0</v>
      </c>
      <c r="E60" s="8">
        <v>1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</v>
      </c>
      <c r="J60" s="8"/>
      <c r="K60" s="8"/>
    </row>
    <row r="61" spans="1:11" ht="12.75">
      <c r="A61" s="5" t="s">
        <v>8</v>
      </c>
      <c r="B61" s="6">
        <f aca="true" t="shared" si="1" ref="B61:H61">SUM(B59:B60)</f>
        <v>1</v>
      </c>
      <c r="C61" s="6">
        <f t="shared" si="1"/>
        <v>0</v>
      </c>
      <c r="D61" s="6">
        <f t="shared" si="1"/>
        <v>0</v>
      </c>
      <c r="E61" s="6">
        <f t="shared" si="1"/>
        <v>1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>SUM(B61*6)+(C61*6)+(D61*6)+(E61)+(F61*2)+(G61*3)+(H61*2)</f>
        <v>7</v>
      </c>
      <c r="J61" s="6"/>
      <c r="K61" s="14"/>
    </row>
    <row r="62" spans="1:11" ht="12.75">
      <c r="A62" s="5" t="s">
        <v>92</v>
      </c>
      <c r="B62" s="6">
        <f>F40</f>
        <v>0</v>
      </c>
      <c r="C62" s="6">
        <f>H46</f>
        <v>0</v>
      </c>
      <c r="D62" s="6">
        <f>SUM(F73)+(F78)+(F82)</f>
        <v>1</v>
      </c>
      <c r="E62" s="6">
        <f>B67</f>
        <v>1</v>
      </c>
      <c r="F62" s="6">
        <v>0</v>
      </c>
      <c r="G62" s="6">
        <f>E67</f>
        <v>1</v>
      </c>
      <c r="H62" s="6">
        <v>0</v>
      </c>
      <c r="I62" s="6">
        <f>SUM(B62*6)+(C62*6)+(D62*6)+(E62)+(F62*2)+(G62*3)+(H62*2)</f>
        <v>10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84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71</v>
      </c>
      <c r="K64" s="14"/>
    </row>
    <row r="65" spans="1:11" ht="12.75">
      <c r="A65" s="7" t="s">
        <v>112</v>
      </c>
      <c r="B65" s="8">
        <v>1</v>
      </c>
      <c r="C65" s="8">
        <v>1</v>
      </c>
      <c r="D65" s="10">
        <f>SUM(B65/C65)</f>
        <v>1</v>
      </c>
      <c r="E65" s="20">
        <v>0</v>
      </c>
      <c r="F65" s="20">
        <v>1</v>
      </c>
      <c r="G65" s="17">
        <v>0</v>
      </c>
      <c r="H65" s="1" t="s">
        <v>91</v>
      </c>
      <c r="I65" s="8">
        <f>SUM(B65)+(E65*3)</f>
        <v>1</v>
      </c>
      <c r="J65" s="22" t="s">
        <v>174</v>
      </c>
      <c r="K65" s="8"/>
    </row>
    <row r="66" spans="1:11" ht="12.75">
      <c r="A66" s="5" t="s">
        <v>8</v>
      </c>
      <c r="B66" s="6">
        <f>SUM(B65:B65)</f>
        <v>1</v>
      </c>
      <c r="C66" s="6">
        <f>SUM(C65:C65)</f>
        <v>1</v>
      </c>
      <c r="D66" s="17">
        <f>SUM(B66/C66)</f>
        <v>1</v>
      </c>
      <c r="E66" s="6">
        <f>SUM(E65:E65)</f>
        <v>0</v>
      </c>
      <c r="F66" s="6">
        <f>SUM(F65:F65)</f>
        <v>1</v>
      </c>
      <c r="G66" s="17">
        <v>0</v>
      </c>
      <c r="H66" s="6" t="s">
        <v>91</v>
      </c>
      <c r="I66" s="6">
        <f>SUM(B66)+(E66*3)</f>
        <v>1</v>
      </c>
      <c r="J66" s="19" t="s">
        <v>174</v>
      </c>
      <c r="K66" s="6"/>
    </row>
    <row r="67" spans="1:11" ht="12.75">
      <c r="A67" s="5" t="s">
        <v>92</v>
      </c>
      <c r="B67" s="6">
        <v>1</v>
      </c>
      <c r="C67" s="6">
        <v>1</v>
      </c>
      <c r="D67" s="17">
        <f>SUM(B67/C67)</f>
        <v>1</v>
      </c>
      <c r="E67" s="23">
        <v>1</v>
      </c>
      <c r="F67" s="23">
        <v>1</v>
      </c>
      <c r="G67" s="17">
        <v>1</v>
      </c>
      <c r="H67" s="6">
        <v>24</v>
      </c>
      <c r="I67" s="6">
        <f>SUM(B67)+(E67*3)</f>
        <v>4</v>
      </c>
      <c r="J67" s="19" t="s">
        <v>175</v>
      </c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72</v>
      </c>
      <c r="B69" s="6" t="s">
        <v>73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147</v>
      </c>
      <c r="B70" s="8">
        <v>2</v>
      </c>
      <c r="C70" s="8">
        <v>20</v>
      </c>
      <c r="D70" s="9">
        <f>SUM(C70)/(B70)</f>
        <v>10</v>
      </c>
      <c r="E70" s="1">
        <v>13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150</v>
      </c>
      <c r="B71" s="8">
        <v>1</v>
      </c>
      <c r="C71" s="8">
        <v>17</v>
      </c>
      <c r="D71" s="9">
        <f>SUM(C71)/(B71)</f>
        <v>17</v>
      </c>
      <c r="E71" s="1">
        <v>17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SUM(B70:B71)</f>
        <v>3</v>
      </c>
      <c r="C72" s="6">
        <f>SUM(C70:C71)</f>
        <v>37</v>
      </c>
      <c r="D72" s="15">
        <f>SUM(C72)/(B72)</f>
        <v>12.333333333333334</v>
      </c>
      <c r="E72" s="6">
        <v>17</v>
      </c>
      <c r="F72" s="6">
        <f>SUM(F70:F71)</f>
        <v>0</v>
      </c>
      <c r="G72" s="6"/>
      <c r="H72" s="6"/>
      <c r="I72" s="6"/>
      <c r="J72" s="6"/>
      <c r="K72" s="14"/>
    </row>
    <row r="73" spans="1:11" ht="12.75">
      <c r="A73" s="5" t="s">
        <v>92</v>
      </c>
      <c r="B73" s="6">
        <v>2</v>
      </c>
      <c r="C73" s="6">
        <v>111</v>
      </c>
      <c r="D73" s="15">
        <f>SUM(C73)/(B73)</f>
        <v>55.5</v>
      </c>
      <c r="E73" s="6" t="s">
        <v>176</v>
      </c>
      <c r="F73" s="6">
        <v>1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74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7" t="s">
        <v>173</v>
      </c>
      <c r="B76" s="8">
        <v>1</v>
      </c>
      <c r="C76" s="8">
        <v>3</v>
      </c>
      <c r="D76" s="9">
        <f>SUM(C76)/(B76)</f>
        <v>3</v>
      </c>
      <c r="E76" s="1">
        <v>3</v>
      </c>
      <c r="F76" s="8">
        <v>0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f>SUM(B76:B76)</f>
        <v>1</v>
      </c>
      <c r="C77" s="6">
        <f>SUM(C76:C76)</f>
        <v>3</v>
      </c>
      <c r="D77" s="15">
        <f>SUM(C77)/(B77)</f>
        <v>3</v>
      </c>
      <c r="E77" s="6">
        <v>3</v>
      </c>
      <c r="F77" s="6">
        <f>SUM(F76:F76)</f>
        <v>0</v>
      </c>
      <c r="G77" s="5"/>
      <c r="H77" s="5"/>
      <c r="I77" s="5"/>
      <c r="J77" s="5"/>
      <c r="K77" s="6"/>
    </row>
    <row r="78" spans="1:11" ht="12.75">
      <c r="A78" s="5" t="s">
        <v>92</v>
      </c>
      <c r="B78" s="6">
        <v>0</v>
      </c>
      <c r="C78" s="6"/>
      <c r="D78" s="15"/>
      <c r="E78" s="6"/>
      <c r="F78" s="6">
        <v>0</v>
      </c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75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v>0</v>
      </c>
      <c r="C81" s="6"/>
      <c r="D81" s="15"/>
      <c r="E81" s="6"/>
      <c r="F81" s="6">
        <v>0</v>
      </c>
      <c r="G81" s="12"/>
      <c r="H81" s="12"/>
      <c r="I81" s="12"/>
      <c r="J81" s="12"/>
      <c r="K81" s="14"/>
    </row>
    <row r="82" spans="1:11" ht="12.75">
      <c r="A82" s="5" t="s">
        <v>92</v>
      </c>
      <c r="B82" s="6">
        <v>1</v>
      </c>
      <c r="C82" s="6">
        <v>27</v>
      </c>
      <c r="D82" s="15">
        <f>SUM(C82)/(B82)</f>
        <v>27</v>
      </c>
      <c r="E82" s="6">
        <v>27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76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146</v>
      </c>
      <c r="B85" s="8">
        <v>3</v>
      </c>
      <c r="C85" s="8">
        <v>43</v>
      </c>
      <c r="D85" s="9">
        <f>SUM(C85)/(B85)</f>
        <v>14.333333333333334</v>
      </c>
      <c r="E85" s="1">
        <v>37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SUM(B85:B85)</f>
        <v>3</v>
      </c>
      <c r="C86" s="6">
        <f>SUM(C85:C85)</f>
        <v>43</v>
      </c>
      <c r="D86" s="15">
        <f>SUM(C86)/(B86)</f>
        <v>14.333333333333334</v>
      </c>
      <c r="E86" s="6">
        <v>37</v>
      </c>
      <c r="F86" s="6"/>
      <c r="G86" s="5"/>
      <c r="H86" s="5"/>
      <c r="I86" s="5"/>
      <c r="J86" s="5"/>
      <c r="K86" s="6"/>
    </row>
    <row r="87" spans="1:11" ht="12.75">
      <c r="A87" s="5" t="s">
        <v>92</v>
      </c>
      <c r="B87" s="6">
        <f>C26</f>
        <v>4</v>
      </c>
      <c r="C87" s="6">
        <f>C27</f>
        <v>127</v>
      </c>
      <c r="D87" s="15">
        <f>SUM(C87)/(B87)</f>
        <v>31.75</v>
      </c>
      <c r="E87" s="6">
        <v>44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79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49" t="s">
        <v>177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49" t="s">
        <v>178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49" t="s">
        <v>179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27" t="s">
        <v>67</v>
      </c>
      <c r="B94" s="28" t="s">
        <v>190</v>
      </c>
      <c r="C94" s="28" t="s">
        <v>87</v>
      </c>
      <c r="D94" s="28" t="s">
        <v>69</v>
      </c>
      <c r="E94" s="28" t="s">
        <v>68</v>
      </c>
      <c r="F94" s="28" t="s">
        <v>155</v>
      </c>
      <c r="G94" s="28" t="s">
        <v>156</v>
      </c>
      <c r="H94" s="28" t="s">
        <v>70</v>
      </c>
      <c r="I94" s="28" t="s">
        <v>170</v>
      </c>
      <c r="J94" s="28" t="s">
        <v>80</v>
      </c>
      <c r="K94" s="43"/>
    </row>
    <row r="95" spans="1:11" ht="12.75">
      <c r="A95" s="48" t="s">
        <v>181</v>
      </c>
      <c r="B95" s="8">
        <v>2</v>
      </c>
      <c r="C95" s="8">
        <v>5</v>
      </c>
      <c r="D95" s="8">
        <v>0</v>
      </c>
      <c r="E95" s="8">
        <v>0</v>
      </c>
      <c r="F95" s="8">
        <f>SUM(B95:E95)</f>
        <v>7</v>
      </c>
      <c r="G95" s="8">
        <v>1</v>
      </c>
      <c r="H95" s="8">
        <v>0</v>
      </c>
      <c r="I95" s="8">
        <v>0</v>
      </c>
      <c r="J95" s="8">
        <v>0</v>
      </c>
      <c r="K95" s="1"/>
    </row>
    <row r="96" spans="1:11" ht="12.75">
      <c r="A96" s="48" t="s">
        <v>161</v>
      </c>
      <c r="B96" s="8">
        <v>2</v>
      </c>
      <c r="C96" s="8">
        <v>3</v>
      </c>
      <c r="D96" s="8">
        <v>0</v>
      </c>
      <c r="E96" s="8">
        <v>0</v>
      </c>
      <c r="F96" s="8">
        <f aca="true" t="shared" si="2" ref="F96:F109">SUM(B96:E96)</f>
        <v>5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48" t="s">
        <v>180</v>
      </c>
      <c r="B97" s="8">
        <v>1</v>
      </c>
      <c r="C97" s="8">
        <v>4</v>
      </c>
      <c r="D97" s="8">
        <v>0</v>
      </c>
      <c r="E97" s="8">
        <v>0</v>
      </c>
      <c r="F97" s="8">
        <f t="shared" si="2"/>
        <v>5</v>
      </c>
      <c r="G97" s="8">
        <v>0</v>
      </c>
      <c r="H97" s="8">
        <v>1</v>
      </c>
      <c r="I97" s="8">
        <v>0</v>
      </c>
      <c r="J97" s="8">
        <v>0</v>
      </c>
      <c r="K97" s="1"/>
    </row>
    <row r="98" spans="1:11" ht="12.75">
      <c r="A98" s="48" t="s">
        <v>166</v>
      </c>
      <c r="B98" s="8">
        <v>4</v>
      </c>
      <c r="C98" s="8">
        <v>0</v>
      </c>
      <c r="D98" s="8">
        <v>0</v>
      </c>
      <c r="E98" s="8">
        <v>0</v>
      </c>
      <c r="F98" s="8">
        <f t="shared" si="2"/>
        <v>4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148</v>
      </c>
      <c r="B99" s="8">
        <v>2</v>
      </c>
      <c r="C99" s="8">
        <v>1</v>
      </c>
      <c r="D99" s="8">
        <v>1</v>
      </c>
      <c r="E99" s="8">
        <v>0</v>
      </c>
      <c r="F99" s="8">
        <f t="shared" si="2"/>
        <v>4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159</v>
      </c>
      <c r="B100" s="8">
        <v>0</v>
      </c>
      <c r="C100" s="8">
        <v>3</v>
      </c>
      <c r="D100" s="8">
        <v>1</v>
      </c>
      <c r="E100" s="8">
        <v>0</v>
      </c>
      <c r="F100" s="8">
        <f t="shared" si="2"/>
        <v>4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158</v>
      </c>
      <c r="B101" s="8">
        <v>0</v>
      </c>
      <c r="C101" s="8">
        <v>4</v>
      </c>
      <c r="D101" s="8">
        <v>0</v>
      </c>
      <c r="E101" s="8">
        <v>0</v>
      </c>
      <c r="F101" s="8">
        <f t="shared" si="2"/>
        <v>4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147</v>
      </c>
      <c r="B102" s="8">
        <v>1</v>
      </c>
      <c r="C102" s="8">
        <v>2</v>
      </c>
      <c r="D102" s="8">
        <v>0</v>
      </c>
      <c r="E102" s="8">
        <v>0</v>
      </c>
      <c r="F102" s="8">
        <f t="shared" si="2"/>
        <v>3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150</v>
      </c>
      <c r="B103" s="8">
        <v>0</v>
      </c>
      <c r="C103" s="8">
        <v>3</v>
      </c>
      <c r="D103" s="8">
        <v>0</v>
      </c>
      <c r="E103" s="8">
        <v>0</v>
      </c>
      <c r="F103" s="8">
        <f t="shared" si="2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145</v>
      </c>
      <c r="B104" s="8">
        <v>2</v>
      </c>
      <c r="C104" s="8">
        <v>0</v>
      </c>
      <c r="D104" s="8">
        <v>0</v>
      </c>
      <c r="E104" s="8">
        <v>0</v>
      </c>
      <c r="F104" s="8">
        <f t="shared" si="2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157</v>
      </c>
      <c r="B105" s="8">
        <v>1</v>
      </c>
      <c r="C105" s="8">
        <v>1</v>
      </c>
      <c r="D105" s="8">
        <v>0</v>
      </c>
      <c r="E105" s="8">
        <v>0</v>
      </c>
      <c r="F105" s="8">
        <f t="shared" si="2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142</v>
      </c>
      <c r="B106" s="8">
        <v>1</v>
      </c>
      <c r="C106" s="8">
        <v>1</v>
      </c>
      <c r="D106" s="8">
        <v>0</v>
      </c>
      <c r="E106" s="8">
        <v>0</v>
      </c>
      <c r="F106" s="8">
        <f t="shared" si="2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111</v>
      </c>
      <c r="B107" s="8">
        <v>0</v>
      </c>
      <c r="C107" s="8">
        <v>2</v>
      </c>
      <c r="D107" s="8">
        <v>0</v>
      </c>
      <c r="E107" s="8">
        <v>0</v>
      </c>
      <c r="F107" s="8">
        <f t="shared" si="2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173</v>
      </c>
      <c r="B108" s="8">
        <v>1</v>
      </c>
      <c r="C108" s="8">
        <v>0</v>
      </c>
      <c r="D108" s="8">
        <v>0</v>
      </c>
      <c r="E108" s="8">
        <v>0</v>
      </c>
      <c r="F108" s="8">
        <f t="shared" si="2"/>
        <v>1</v>
      </c>
      <c r="G108" s="8">
        <v>0</v>
      </c>
      <c r="H108" s="8">
        <v>0</v>
      </c>
      <c r="I108" s="8">
        <v>1</v>
      </c>
      <c r="J108" s="8">
        <v>0</v>
      </c>
      <c r="K108" s="1"/>
    </row>
    <row r="109" spans="1:11" ht="12.75">
      <c r="A109" s="48" t="s">
        <v>165</v>
      </c>
      <c r="B109" s="8">
        <v>0</v>
      </c>
      <c r="C109" s="8">
        <v>1</v>
      </c>
      <c r="D109" s="8">
        <v>0</v>
      </c>
      <c r="E109" s="8">
        <v>0</v>
      </c>
      <c r="F109" s="8">
        <f t="shared" si="2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27" t="s">
        <v>8</v>
      </c>
      <c r="B110" s="28">
        <f aca="true" t="shared" si="3" ref="B110:J110">SUM(B95:B109)</f>
        <v>17</v>
      </c>
      <c r="C110" s="28">
        <f t="shared" si="3"/>
        <v>30</v>
      </c>
      <c r="D110" s="28">
        <f t="shared" si="3"/>
        <v>2</v>
      </c>
      <c r="E110" s="28">
        <f t="shared" si="3"/>
        <v>0</v>
      </c>
      <c r="F110" s="28">
        <f t="shared" si="3"/>
        <v>49</v>
      </c>
      <c r="G110" s="28">
        <f t="shared" si="3"/>
        <v>1</v>
      </c>
      <c r="H110" s="28">
        <f t="shared" si="3"/>
        <v>1</v>
      </c>
      <c r="I110" s="28">
        <f t="shared" si="3"/>
        <v>1</v>
      </c>
      <c r="J110" s="28">
        <f t="shared" si="3"/>
        <v>0</v>
      </c>
      <c r="K110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123</v>
      </c>
      <c r="B5" s="1">
        <v>7</v>
      </c>
      <c r="C5" s="1">
        <v>0</v>
      </c>
      <c r="D5" s="1">
        <v>7</v>
      </c>
      <c r="E5" s="1">
        <v>14</v>
      </c>
      <c r="F5" s="1"/>
      <c r="G5" s="1"/>
      <c r="H5" s="1">
        <f>SUM(B5:G5)</f>
        <v>28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124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5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3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0.3076923076923077</v>
      </c>
      <c r="C14" s="10">
        <f>SUM(C13/C12)</f>
        <v>0.38461538461538464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6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52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36</v>
      </c>
      <c r="C19" s="8">
        <v>45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48</v>
      </c>
      <c r="C20" s="8">
        <v>176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55</v>
      </c>
      <c r="C21" s="8">
        <v>94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103</v>
      </c>
      <c r="C22" s="8">
        <f>SUM(C20)+(C21)</f>
        <v>270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16</v>
      </c>
      <c r="C24" s="8">
        <v>14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212</v>
      </c>
      <c r="C27" s="8">
        <v>88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35.333333333333336</v>
      </c>
      <c r="C28" s="9">
        <f>SUM(C27/C26)</f>
        <v>44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44</v>
      </c>
      <c r="C32" s="8">
        <v>60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186</v>
      </c>
      <c r="C33" s="46" t="s">
        <v>187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14</v>
      </c>
      <c r="C36" s="8">
        <v>32</v>
      </c>
      <c r="D36" s="9">
        <f aca="true" t="shared" si="0" ref="D36:D41">SUM(C36)/(B36)</f>
        <v>2.2857142857142856</v>
      </c>
      <c r="E36" s="1">
        <v>6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111</v>
      </c>
      <c r="B37" s="8">
        <v>19</v>
      </c>
      <c r="C37" s="8">
        <v>11</v>
      </c>
      <c r="D37" s="9">
        <f t="shared" si="0"/>
        <v>0.5789473684210527</v>
      </c>
      <c r="E37" s="1">
        <v>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161</v>
      </c>
      <c r="B38" s="8">
        <v>2</v>
      </c>
      <c r="C38" s="8">
        <v>7</v>
      </c>
      <c r="D38" s="9">
        <f t="shared" si="0"/>
        <v>3.5</v>
      </c>
      <c r="E38" s="1">
        <v>6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151</v>
      </c>
      <c r="B39" s="8">
        <v>1</v>
      </c>
      <c r="C39" s="8">
        <v>-2</v>
      </c>
      <c r="D39" s="9"/>
      <c r="E39" s="1"/>
      <c r="F39" s="8"/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36</v>
      </c>
      <c r="C40" s="6">
        <f>SUM(C36:C39)</f>
        <v>48</v>
      </c>
      <c r="D40" s="15">
        <f t="shared" si="0"/>
        <v>1.3333333333333333</v>
      </c>
      <c r="E40" s="6">
        <v>8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123</v>
      </c>
      <c r="B41" s="6">
        <f>C19</f>
        <v>45</v>
      </c>
      <c r="C41" s="6">
        <f>C20</f>
        <v>176</v>
      </c>
      <c r="D41" s="15">
        <f t="shared" si="0"/>
        <v>3.911111111111111</v>
      </c>
      <c r="E41" s="6">
        <v>32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111</v>
      </c>
      <c r="B44" s="8">
        <v>6</v>
      </c>
      <c r="C44" s="8">
        <v>16</v>
      </c>
      <c r="D44" s="8">
        <v>2</v>
      </c>
      <c r="E44" s="10">
        <f>SUM(B44)/(C44)</f>
        <v>0.375</v>
      </c>
      <c r="F44" s="8">
        <v>55</v>
      </c>
      <c r="G44" s="16">
        <f>SUM(F44)/(C44)</f>
        <v>3.4375</v>
      </c>
      <c r="H44" s="8">
        <v>1</v>
      </c>
      <c r="I44" s="1">
        <v>21</v>
      </c>
      <c r="J44" s="8"/>
      <c r="K44" s="8"/>
    </row>
    <row r="45" spans="1:11" ht="12.75">
      <c r="A45" s="5" t="s">
        <v>8</v>
      </c>
      <c r="B45" s="6">
        <f>SUM(B44:B44)</f>
        <v>6</v>
      </c>
      <c r="C45" s="6">
        <f>SUM(C44:C44)</f>
        <v>16</v>
      </c>
      <c r="D45" s="6">
        <f>SUM(D44:D44)</f>
        <v>2</v>
      </c>
      <c r="E45" s="17">
        <f>SUM(B45)/(C45)</f>
        <v>0.375</v>
      </c>
      <c r="F45" s="6">
        <f>SUM(F44:F44)</f>
        <v>55</v>
      </c>
      <c r="G45" s="18">
        <f>SUM(F45)/(C45)</f>
        <v>3.4375</v>
      </c>
      <c r="H45" s="6">
        <f>SUM(H44:H44)</f>
        <v>1</v>
      </c>
      <c r="I45" s="6">
        <v>21</v>
      </c>
      <c r="J45" s="6"/>
      <c r="K45" s="6"/>
    </row>
    <row r="46" spans="1:11" ht="12.75">
      <c r="A46" s="5" t="s">
        <v>123</v>
      </c>
      <c r="B46" s="6">
        <f>C23</f>
        <v>8</v>
      </c>
      <c r="C46" s="6">
        <f>C24</f>
        <v>14</v>
      </c>
      <c r="D46" s="6">
        <f>C25</f>
        <v>1</v>
      </c>
      <c r="E46" s="17">
        <f>SUM(B46)/(C46)</f>
        <v>0.5714285714285714</v>
      </c>
      <c r="F46" s="6">
        <f>C21</f>
        <v>94</v>
      </c>
      <c r="G46" s="18">
        <f>SUM(F46)/(C46)</f>
        <v>6.714285714285714</v>
      </c>
      <c r="H46" s="6">
        <v>1</v>
      </c>
      <c r="I46" s="6" t="s">
        <v>188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147</v>
      </c>
      <c r="B49" s="8">
        <v>2</v>
      </c>
      <c r="C49" s="8">
        <v>25</v>
      </c>
      <c r="D49" s="9">
        <f>SUM(C49)/(B49)</f>
        <v>12.5</v>
      </c>
      <c r="E49" s="1">
        <v>21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173</v>
      </c>
      <c r="B50" s="8">
        <v>2</v>
      </c>
      <c r="C50" s="8">
        <v>7</v>
      </c>
      <c r="D50" s="9">
        <f>SUM(C50)/(B50)</f>
        <v>3.5</v>
      </c>
      <c r="E50" s="1">
        <v>13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150</v>
      </c>
      <c r="B51" s="8">
        <v>2</v>
      </c>
      <c r="C51" s="8">
        <v>13</v>
      </c>
      <c r="D51" s="9">
        <f>SUM(C51)/(B51)</f>
        <v>6.5</v>
      </c>
      <c r="E51" s="1">
        <v>9</v>
      </c>
      <c r="F51" s="8">
        <v>1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SUM(B49:B51)</f>
        <v>6</v>
      </c>
      <c r="C52" s="6">
        <f>SUM(C49:C51)</f>
        <v>45</v>
      </c>
      <c r="D52" s="15">
        <f>SUM(C52)/(B52)</f>
        <v>7.5</v>
      </c>
      <c r="E52" s="6">
        <v>21</v>
      </c>
      <c r="F52" s="6">
        <f>SUM(F49:F51)</f>
        <v>1</v>
      </c>
      <c r="G52" s="6"/>
      <c r="H52" s="6"/>
      <c r="I52" s="6"/>
      <c r="J52" s="6"/>
      <c r="K52" s="14"/>
    </row>
    <row r="53" spans="1:11" ht="12.75">
      <c r="A53" s="5" t="s">
        <v>123</v>
      </c>
      <c r="B53" s="6">
        <f>C23</f>
        <v>8</v>
      </c>
      <c r="C53" s="6">
        <f>C21</f>
        <v>94</v>
      </c>
      <c r="D53" s="15">
        <f>SUM(C53)/(B53)</f>
        <v>11.75</v>
      </c>
      <c r="E53" s="6" t="s">
        <v>188</v>
      </c>
      <c r="F53" s="6">
        <v>1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42</v>
      </c>
      <c r="C55" s="6" t="s">
        <v>42</v>
      </c>
      <c r="D55" s="6" t="s">
        <v>42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50</v>
      </c>
      <c r="B56" s="6" t="s">
        <v>51</v>
      </c>
      <c r="C56" s="6" t="s">
        <v>49</v>
      </c>
      <c r="D56" s="6" t="s">
        <v>93</v>
      </c>
      <c r="E56" s="6" t="s">
        <v>53</v>
      </c>
      <c r="F56" s="6" t="s">
        <v>54</v>
      </c>
      <c r="G56" s="6" t="s">
        <v>55</v>
      </c>
      <c r="H56" s="6" t="s">
        <v>56</v>
      </c>
      <c r="I56" s="6" t="s">
        <v>57</v>
      </c>
      <c r="J56" s="6"/>
      <c r="K56" s="14"/>
    </row>
    <row r="57" spans="1:11" ht="12.75">
      <c r="A57" s="7" t="s">
        <v>150</v>
      </c>
      <c r="B57" s="8">
        <v>0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>SUM(B57*6)+(C57*6)+(D57*6)+(E57)+(F57*2)+(G57*3)+(H57*2)</f>
        <v>6</v>
      </c>
      <c r="J57" s="8"/>
      <c r="K57" s="8"/>
    </row>
    <row r="58" spans="1:11" ht="12.75">
      <c r="A58" t="s">
        <v>112</v>
      </c>
      <c r="B58" s="8">
        <v>0</v>
      </c>
      <c r="C58" s="8">
        <v>0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f>SUM(B58*6)+(C58*6)+(D58*6)+(E58)+(F58*2)+(G58*3)+(H58*2)</f>
        <v>1</v>
      </c>
      <c r="J58" s="8"/>
      <c r="K58" s="8"/>
    </row>
    <row r="59" spans="1:11" ht="12.75">
      <c r="A59" s="5" t="s">
        <v>8</v>
      </c>
      <c r="B59" s="6">
        <f aca="true" t="shared" si="1" ref="B59:H59">SUM(B57:B58)</f>
        <v>0</v>
      </c>
      <c r="C59" s="6">
        <f t="shared" si="1"/>
        <v>1</v>
      </c>
      <c r="D59" s="6">
        <f t="shared" si="1"/>
        <v>0</v>
      </c>
      <c r="E59" s="6">
        <f t="shared" si="1"/>
        <v>1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>SUM(B59*6)+(C59*6)+(D59*6)+(E59)+(F59*2)+(G59*3)+(H59*2)</f>
        <v>7</v>
      </c>
      <c r="J59" s="6"/>
      <c r="K59" s="14"/>
    </row>
    <row r="60" spans="1:11" ht="12.75">
      <c r="A60" s="5" t="s">
        <v>123</v>
      </c>
      <c r="B60" s="6">
        <f>F41</f>
        <v>1</v>
      </c>
      <c r="C60" s="6">
        <f>H46</f>
        <v>1</v>
      </c>
      <c r="D60" s="6">
        <f>SUM(F72)+(F76)+(F81)+1</f>
        <v>2</v>
      </c>
      <c r="E60" s="6">
        <f>B65</f>
        <v>4</v>
      </c>
      <c r="F60" s="6">
        <v>0</v>
      </c>
      <c r="G60" s="6">
        <f>E65</f>
        <v>0</v>
      </c>
      <c r="H60" s="6">
        <v>0</v>
      </c>
      <c r="I60" s="6">
        <f>SUM(B60*6)+(C60*6)+(D60*6)+(E60)+(F60*2)+(G60*3)+(H60*2)</f>
        <v>28</v>
      </c>
      <c r="J60" s="6"/>
      <c r="K60" s="14"/>
    </row>
    <row r="61" spans="1:11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14"/>
    </row>
    <row r="62" spans="1:11" ht="12.75">
      <c r="A62" s="5" t="s">
        <v>58</v>
      </c>
      <c r="B62" s="6" t="s">
        <v>59</v>
      </c>
      <c r="C62" s="6" t="s">
        <v>60</v>
      </c>
      <c r="D62" s="6" t="s">
        <v>46</v>
      </c>
      <c r="E62" s="6" t="s">
        <v>84</v>
      </c>
      <c r="F62" s="6" t="s">
        <v>61</v>
      </c>
      <c r="G62" s="6" t="s">
        <v>46</v>
      </c>
      <c r="H62" s="6" t="s">
        <v>41</v>
      </c>
      <c r="I62" s="6" t="s">
        <v>57</v>
      </c>
      <c r="J62" s="19" t="s">
        <v>71</v>
      </c>
      <c r="K62" s="14"/>
    </row>
    <row r="63" spans="1:11" s="7" customFormat="1" ht="12.75">
      <c r="A63" s="7" t="s">
        <v>112</v>
      </c>
      <c r="B63" s="8">
        <v>1</v>
      </c>
      <c r="C63" s="8">
        <v>1</v>
      </c>
      <c r="D63" s="10">
        <f>SUM(B63/C63)</f>
        <v>1</v>
      </c>
      <c r="E63" s="20">
        <v>0</v>
      </c>
      <c r="F63" s="20">
        <v>0</v>
      </c>
      <c r="G63" s="10">
        <v>0</v>
      </c>
      <c r="H63" s="8" t="s">
        <v>91</v>
      </c>
      <c r="I63" s="8">
        <f>SUM(B63)+(E63*3)</f>
        <v>1</v>
      </c>
      <c r="J63" s="22"/>
      <c r="K63" s="8"/>
    </row>
    <row r="64" spans="1:11" ht="12.75">
      <c r="A64" s="5" t="s">
        <v>8</v>
      </c>
      <c r="B64" s="6">
        <f>SUM(B63:B63)</f>
        <v>1</v>
      </c>
      <c r="C64" s="6">
        <f>SUM(C63:C63)</f>
        <v>1</v>
      </c>
      <c r="D64" s="17">
        <f>SUM(B64/C64)</f>
        <v>1</v>
      </c>
      <c r="E64" s="6">
        <f>SUM(E63:E63)</f>
        <v>0</v>
      </c>
      <c r="F64" s="6">
        <f>SUM(F63:F63)</f>
        <v>0</v>
      </c>
      <c r="G64" s="17">
        <v>0</v>
      </c>
      <c r="H64" s="6" t="s">
        <v>91</v>
      </c>
      <c r="I64" s="6">
        <f>SUM(B64)+(E64*3)</f>
        <v>1</v>
      </c>
      <c r="J64" s="19"/>
      <c r="K64" s="6"/>
    </row>
    <row r="65" spans="1:11" ht="12.75">
      <c r="A65" s="5" t="s">
        <v>123</v>
      </c>
      <c r="B65" s="6">
        <v>4</v>
      </c>
      <c r="C65" s="6">
        <v>4</v>
      </c>
      <c r="D65" s="17">
        <f>SUM(B65/C65)</f>
        <v>1</v>
      </c>
      <c r="E65" s="23">
        <v>0</v>
      </c>
      <c r="F65" s="23">
        <v>0</v>
      </c>
      <c r="G65" s="17">
        <v>0</v>
      </c>
      <c r="H65" s="6" t="s">
        <v>91</v>
      </c>
      <c r="I65" s="6">
        <f>SUM(B65)+(E65*3)</f>
        <v>4</v>
      </c>
      <c r="J65" s="19"/>
      <c r="K65" s="6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5" t="s">
        <v>72</v>
      </c>
      <c r="B67" s="6" t="s">
        <v>73</v>
      </c>
      <c r="C67" s="6" t="s">
        <v>40</v>
      </c>
      <c r="D67" s="6" t="s">
        <v>9</v>
      </c>
      <c r="E67" s="6" t="s">
        <v>41</v>
      </c>
      <c r="F67" s="6" t="s">
        <v>42</v>
      </c>
      <c r="G67" s="6"/>
      <c r="H67" s="6"/>
      <c r="I67" s="6"/>
      <c r="J67" s="6"/>
      <c r="K67" s="6"/>
    </row>
    <row r="68" spans="1:11" ht="12.75">
      <c r="A68" s="7" t="s">
        <v>173</v>
      </c>
      <c r="B68" s="8">
        <v>2</v>
      </c>
      <c r="C68" s="8">
        <v>36</v>
      </c>
      <c r="D68" s="9">
        <f>SUM(C68)/(B68)</f>
        <v>18</v>
      </c>
      <c r="E68" s="1">
        <v>19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147</v>
      </c>
      <c r="B69" s="8">
        <v>2</v>
      </c>
      <c r="C69" s="8">
        <v>28</v>
      </c>
      <c r="D69" s="9">
        <f>SUM(C69)/(B69)</f>
        <v>14</v>
      </c>
      <c r="E69" s="1">
        <v>21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148</v>
      </c>
      <c r="B70" s="8">
        <v>1</v>
      </c>
      <c r="C70" s="8">
        <v>19</v>
      </c>
      <c r="D70" s="9">
        <f>SUM(C70)/(B70)</f>
        <v>19</v>
      </c>
      <c r="E70" s="1">
        <v>19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SUM(B68:B70)</f>
        <v>5</v>
      </c>
      <c r="C71" s="6">
        <f>SUM(C68:C70)</f>
        <v>83</v>
      </c>
      <c r="D71" s="15">
        <f>SUM(C71)/(B71)</f>
        <v>16.6</v>
      </c>
      <c r="E71" s="6">
        <v>21</v>
      </c>
      <c r="F71" s="6">
        <f>SUM(F68:F70)</f>
        <v>0</v>
      </c>
      <c r="G71" s="6"/>
      <c r="H71" s="6"/>
      <c r="I71" s="6"/>
      <c r="J71" s="6"/>
      <c r="K71" s="14"/>
    </row>
    <row r="72" spans="1:11" ht="12.75">
      <c r="A72" s="5" t="s">
        <v>123</v>
      </c>
      <c r="B72" s="6">
        <v>0</v>
      </c>
      <c r="C72" s="6"/>
      <c r="D72" s="15"/>
      <c r="E72" s="6"/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64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/>
      <c r="G75" s="5"/>
      <c r="H75" s="5"/>
      <c r="I75" s="5"/>
      <c r="J75" s="5"/>
      <c r="K75" s="6"/>
    </row>
    <row r="76" spans="1:11" ht="12.75">
      <c r="A76" s="5" t="s">
        <v>123</v>
      </c>
      <c r="B76" s="6">
        <v>2</v>
      </c>
      <c r="C76" s="6">
        <v>28</v>
      </c>
      <c r="D76" s="15">
        <f>SUM(C76)/(B76)</f>
        <v>14</v>
      </c>
      <c r="E76" s="6">
        <v>18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65</v>
      </c>
      <c r="B78" s="6" t="s">
        <v>75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7" t="s">
        <v>147</v>
      </c>
      <c r="B79" s="8">
        <v>1</v>
      </c>
      <c r="C79" s="8">
        <v>0</v>
      </c>
      <c r="D79" s="9">
        <f>SUM(C79)/(B79)</f>
        <v>0</v>
      </c>
      <c r="E79" s="1">
        <v>0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0</v>
      </c>
      <c r="D80" s="15">
        <f>SUM(C80)/(B80)</f>
        <v>0</v>
      </c>
      <c r="E80" s="6">
        <v>0</v>
      </c>
      <c r="F80" s="6">
        <f>SUM(F79:F79)</f>
        <v>0</v>
      </c>
      <c r="G80" s="12"/>
      <c r="H80" s="12"/>
      <c r="I80" s="12"/>
      <c r="J80" s="12"/>
      <c r="K80" s="14"/>
    </row>
    <row r="81" spans="1:11" ht="12.75">
      <c r="A81" s="5" t="s">
        <v>123</v>
      </c>
      <c r="B81" s="6">
        <v>2</v>
      </c>
      <c r="C81" s="6">
        <v>33</v>
      </c>
      <c r="D81" s="15">
        <f>SUM(C81)/(B81)</f>
        <v>16.5</v>
      </c>
      <c r="E81" s="6" t="s">
        <v>189</v>
      </c>
      <c r="F81" s="6">
        <v>1</v>
      </c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76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146</v>
      </c>
      <c r="B84" s="8">
        <v>6</v>
      </c>
      <c r="C84" s="8">
        <v>212</v>
      </c>
      <c r="D84" s="9">
        <f>SUM(C84)/(B84)</f>
        <v>35.333333333333336</v>
      </c>
      <c r="E84" s="1">
        <v>47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6</v>
      </c>
      <c r="C85" s="6">
        <f>SUM(C84:C84)</f>
        <v>212</v>
      </c>
      <c r="D85" s="15">
        <f>SUM(C85)/(B85)</f>
        <v>35.333333333333336</v>
      </c>
      <c r="E85" s="6">
        <v>47</v>
      </c>
      <c r="F85" s="6"/>
      <c r="G85" s="5"/>
      <c r="H85" s="5"/>
      <c r="I85" s="5"/>
      <c r="J85" s="5"/>
      <c r="K85" s="6"/>
    </row>
    <row r="86" spans="1:11" ht="12.75">
      <c r="A86" s="5" t="s">
        <v>123</v>
      </c>
      <c r="B86" s="6">
        <f>C26</f>
        <v>2</v>
      </c>
      <c r="C86" s="6">
        <f>C27</f>
        <v>88</v>
      </c>
      <c r="D86" s="15">
        <f>SUM(C86)/(B86)</f>
        <v>44</v>
      </c>
      <c r="E86" s="6">
        <v>44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79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182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183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193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184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185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27" t="s">
        <v>67</v>
      </c>
      <c r="B95" s="28" t="s">
        <v>190</v>
      </c>
      <c r="C95" s="28" t="s">
        <v>87</v>
      </c>
      <c r="D95" s="28" t="s">
        <v>69</v>
      </c>
      <c r="E95" s="28" t="s">
        <v>68</v>
      </c>
      <c r="F95" s="28" t="s">
        <v>155</v>
      </c>
      <c r="G95" s="28" t="s">
        <v>156</v>
      </c>
      <c r="H95" s="28" t="s">
        <v>70</v>
      </c>
      <c r="I95" s="28" t="s">
        <v>170</v>
      </c>
      <c r="J95" s="28" t="s">
        <v>80</v>
      </c>
      <c r="K95" s="43"/>
    </row>
    <row r="96" spans="1:11" ht="12.75">
      <c r="A96" s="48" t="s">
        <v>180</v>
      </c>
      <c r="B96" s="8">
        <v>6</v>
      </c>
      <c r="C96" s="8">
        <v>3</v>
      </c>
      <c r="D96" s="8">
        <v>2</v>
      </c>
      <c r="E96" s="8">
        <v>0</v>
      </c>
      <c r="F96" s="8">
        <f aca="true" t="shared" si="2" ref="F96:F112">SUM(B96:E96)</f>
        <v>11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48" t="s">
        <v>150</v>
      </c>
      <c r="B97" s="8">
        <v>4</v>
      </c>
      <c r="C97" s="8">
        <v>7</v>
      </c>
      <c r="D97" s="8">
        <v>0</v>
      </c>
      <c r="E97" s="8">
        <v>0</v>
      </c>
      <c r="F97" s="8">
        <f t="shared" si="2"/>
        <v>11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8" t="s">
        <v>161</v>
      </c>
      <c r="B98" s="8">
        <v>5</v>
      </c>
      <c r="C98" s="8">
        <v>4</v>
      </c>
      <c r="D98" s="8">
        <v>0</v>
      </c>
      <c r="E98" s="8">
        <v>1</v>
      </c>
      <c r="F98" s="8">
        <f t="shared" si="2"/>
        <v>10</v>
      </c>
      <c r="G98" s="8">
        <v>1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166</v>
      </c>
      <c r="B99" s="8">
        <v>4</v>
      </c>
      <c r="C99" s="8">
        <v>5</v>
      </c>
      <c r="D99" s="8">
        <v>1</v>
      </c>
      <c r="E99" s="8">
        <v>0</v>
      </c>
      <c r="F99" s="8">
        <f t="shared" si="2"/>
        <v>10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148</v>
      </c>
      <c r="B100" s="8">
        <v>5</v>
      </c>
      <c r="C100" s="8">
        <v>4</v>
      </c>
      <c r="D100" s="8">
        <v>0</v>
      </c>
      <c r="E100" s="8">
        <v>0</v>
      </c>
      <c r="F100" s="8">
        <f t="shared" si="2"/>
        <v>9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181</v>
      </c>
      <c r="B101" s="8">
        <v>2</v>
      </c>
      <c r="C101" s="8">
        <v>5</v>
      </c>
      <c r="D101" s="8">
        <v>0</v>
      </c>
      <c r="E101" s="8">
        <v>0</v>
      </c>
      <c r="F101" s="8">
        <f t="shared" si="2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158</v>
      </c>
      <c r="B102" s="8">
        <v>2</v>
      </c>
      <c r="C102" s="8">
        <v>3</v>
      </c>
      <c r="D102" s="8">
        <v>1</v>
      </c>
      <c r="E102" s="8">
        <v>1</v>
      </c>
      <c r="F102" s="8">
        <f t="shared" si="2"/>
        <v>7</v>
      </c>
      <c r="G102" s="8">
        <v>1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159</v>
      </c>
      <c r="B103" s="8">
        <v>2</v>
      </c>
      <c r="C103" s="8">
        <v>4</v>
      </c>
      <c r="D103" s="8">
        <v>0</v>
      </c>
      <c r="E103" s="8">
        <v>1</v>
      </c>
      <c r="F103" s="8">
        <f t="shared" si="2"/>
        <v>7</v>
      </c>
      <c r="G103" s="8">
        <v>1</v>
      </c>
      <c r="H103" s="8">
        <v>1</v>
      </c>
      <c r="I103" s="8">
        <v>0</v>
      </c>
      <c r="J103" s="8">
        <v>0</v>
      </c>
      <c r="K103" s="1"/>
    </row>
    <row r="104" spans="1:11" ht="12.75">
      <c r="A104" s="48" t="s">
        <v>147</v>
      </c>
      <c r="B104" s="8">
        <v>3</v>
      </c>
      <c r="C104" s="8">
        <v>3</v>
      </c>
      <c r="D104" s="8">
        <v>0</v>
      </c>
      <c r="E104" s="8">
        <v>0</v>
      </c>
      <c r="F104" s="8">
        <f t="shared" si="2"/>
        <v>6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142</v>
      </c>
      <c r="B105" s="8">
        <v>2</v>
      </c>
      <c r="C105" s="8">
        <v>4</v>
      </c>
      <c r="D105" s="8">
        <v>0</v>
      </c>
      <c r="E105" s="8">
        <v>0</v>
      </c>
      <c r="F105" s="8">
        <f t="shared" si="2"/>
        <v>6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173</v>
      </c>
      <c r="B106" s="8">
        <v>2</v>
      </c>
      <c r="C106" s="8">
        <v>2</v>
      </c>
      <c r="D106" s="8">
        <v>0</v>
      </c>
      <c r="E106" s="8">
        <v>0</v>
      </c>
      <c r="F106" s="8">
        <f t="shared" si="2"/>
        <v>4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145</v>
      </c>
      <c r="B107" s="8">
        <v>2</v>
      </c>
      <c r="C107" s="8">
        <v>0</v>
      </c>
      <c r="D107" s="8">
        <v>0</v>
      </c>
      <c r="E107" s="8">
        <v>0</v>
      </c>
      <c r="F107" s="8">
        <f t="shared" si="2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191</v>
      </c>
      <c r="B108" s="8">
        <v>0</v>
      </c>
      <c r="C108" s="8">
        <v>1</v>
      </c>
      <c r="D108" s="8">
        <v>0</v>
      </c>
      <c r="E108" s="8">
        <v>0</v>
      </c>
      <c r="F108" s="8">
        <f t="shared" si="2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162</v>
      </c>
      <c r="B109" s="8">
        <v>0</v>
      </c>
      <c r="C109" s="8">
        <v>1</v>
      </c>
      <c r="D109" s="8">
        <v>0</v>
      </c>
      <c r="E109" s="8">
        <v>0</v>
      </c>
      <c r="F109" s="8">
        <f t="shared" si="2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146</v>
      </c>
      <c r="B110" s="8">
        <v>0</v>
      </c>
      <c r="C110" s="8">
        <v>1</v>
      </c>
      <c r="D110" s="8">
        <v>0</v>
      </c>
      <c r="E110" s="8">
        <v>0</v>
      </c>
      <c r="F110" s="8">
        <f t="shared" si="2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167</v>
      </c>
      <c r="B111" s="8">
        <v>0</v>
      </c>
      <c r="C111" s="8">
        <v>1</v>
      </c>
      <c r="D111" s="8">
        <v>0</v>
      </c>
      <c r="E111" s="8">
        <v>0</v>
      </c>
      <c r="F111" s="8">
        <f t="shared" si="2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192</v>
      </c>
      <c r="B112" s="8">
        <v>0</v>
      </c>
      <c r="C112" s="8">
        <v>1</v>
      </c>
      <c r="D112" s="8">
        <v>0</v>
      </c>
      <c r="E112" s="8">
        <v>0</v>
      </c>
      <c r="F112" s="8">
        <f t="shared" si="2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27" t="s">
        <v>8</v>
      </c>
      <c r="B113" s="28">
        <f aca="true" t="shared" si="3" ref="B113:J113">SUM(B96:B112)</f>
        <v>39</v>
      </c>
      <c r="C113" s="28">
        <f t="shared" si="3"/>
        <v>49</v>
      </c>
      <c r="D113" s="28">
        <f t="shared" si="3"/>
        <v>4</v>
      </c>
      <c r="E113" s="28">
        <f t="shared" si="3"/>
        <v>3</v>
      </c>
      <c r="F113" s="28">
        <f t="shared" si="3"/>
        <v>95</v>
      </c>
      <c r="G113" s="28">
        <f t="shared" si="3"/>
        <v>3</v>
      </c>
      <c r="H113" s="28">
        <f t="shared" si="3"/>
        <v>1</v>
      </c>
      <c r="I113" s="28">
        <f t="shared" si="3"/>
        <v>0</v>
      </c>
      <c r="J113" s="28">
        <f t="shared" si="3"/>
        <v>0</v>
      </c>
      <c r="K113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103</v>
      </c>
      <c r="B5" s="1">
        <v>0</v>
      </c>
      <c r="C5" s="1">
        <v>0</v>
      </c>
      <c r="D5" s="1">
        <v>14</v>
      </c>
      <c r="E5" s="1">
        <v>0</v>
      </c>
      <c r="F5" s="1"/>
      <c r="G5" s="1"/>
      <c r="H5" s="1">
        <f>SUM(B5:G5)</f>
        <v>14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104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16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8</v>
      </c>
      <c r="C10" s="8">
        <v>3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0.4166666666666667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58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43</v>
      </c>
      <c r="C19" s="8">
        <v>34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159</v>
      </c>
      <c r="C20" s="8">
        <v>133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139</v>
      </c>
      <c r="C21" s="8">
        <v>130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298</v>
      </c>
      <c r="C22" s="8">
        <f>SUM(C20)+(C21)</f>
        <v>263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11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15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58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29</v>
      </c>
      <c r="C28" s="9">
        <f>SUM(C27/C26)</f>
        <v>35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41</v>
      </c>
      <c r="C32" s="8">
        <v>22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194</v>
      </c>
      <c r="C33" s="46" t="s">
        <v>195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111</v>
      </c>
      <c r="B36" s="8">
        <v>23</v>
      </c>
      <c r="C36" s="8">
        <v>84</v>
      </c>
      <c r="D36" s="9">
        <f aca="true" t="shared" si="0" ref="D36:D41">SUM(C36)/(B36)</f>
        <v>3.652173913043478</v>
      </c>
      <c r="E36" s="1">
        <v>22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142</v>
      </c>
      <c r="B37" s="8">
        <v>16</v>
      </c>
      <c r="C37" s="8">
        <v>67</v>
      </c>
      <c r="D37" s="9">
        <f t="shared" si="0"/>
        <v>4.1875</v>
      </c>
      <c r="E37" s="1">
        <v>23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144</v>
      </c>
      <c r="B38" s="8">
        <v>1</v>
      </c>
      <c r="C38" s="8">
        <v>9</v>
      </c>
      <c r="D38" s="9">
        <f t="shared" si="0"/>
        <v>9</v>
      </c>
      <c r="E38" s="1">
        <v>9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148</v>
      </c>
      <c r="B39" s="8">
        <v>3</v>
      </c>
      <c r="C39" s="8">
        <v>-1</v>
      </c>
      <c r="D39" s="9">
        <f t="shared" si="0"/>
        <v>-0.3333333333333333</v>
      </c>
      <c r="E39" s="1">
        <v>1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43</v>
      </c>
      <c r="C40" s="6">
        <f>SUM(C36:C39)</f>
        <v>159</v>
      </c>
      <c r="D40" s="15">
        <f t="shared" si="0"/>
        <v>3.697674418604651</v>
      </c>
      <c r="E40" s="6">
        <v>23</v>
      </c>
      <c r="F40" s="6">
        <f>SUM(F36:F39)</f>
        <v>1</v>
      </c>
      <c r="G40" s="6"/>
      <c r="H40" s="6"/>
      <c r="I40" s="6"/>
      <c r="J40" s="6"/>
      <c r="K40" s="6"/>
    </row>
    <row r="41" spans="1:11" ht="12.75">
      <c r="A41" s="5" t="s">
        <v>103</v>
      </c>
      <c r="B41" s="6">
        <f>C19</f>
        <v>34</v>
      </c>
      <c r="C41" s="6">
        <f>C20</f>
        <v>133</v>
      </c>
      <c r="D41" s="15">
        <f t="shared" si="0"/>
        <v>3.911764705882353</v>
      </c>
      <c r="E41" s="6">
        <v>37</v>
      </c>
      <c r="F41" s="6">
        <v>0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111</v>
      </c>
      <c r="B44" s="8">
        <v>11</v>
      </c>
      <c r="C44" s="8">
        <v>15</v>
      </c>
      <c r="D44" s="8">
        <v>1</v>
      </c>
      <c r="E44" s="10">
        <f>SUM(B44)/(C44)</f>
        <v>0.7333333333333333</v>
      </c>
      <c r="F44" s="8">
        <v>139</v>
      </c>
      <c r="G44" s="16">
        <f>SUM(F44)/(C44)</f>
        <v>9.266666666666667</v>
      </c>
      <c r="H44" s="8">
        <v>0</v>
      </c>
      <c r="I44" s="1">
        <v>59</v>
      </c>
      <c r="J44" s="8"/>
      <c r="K44" s="8"/>
    </row>
    <row r="45" spans="1:11" ht="12.75">
      <c r="A45" s="5" t="s">
        <v>8</v>
      </c>
      <c r="B45" s="6">
        <f>SUM(B44:B44)</f>
        <v>11</v>
      </c>
      <c r="C45" s="6">
        <f>SUM(C44:C44)</f>
        <v>15</v>
      </c>
      <c r="D45" s="6">
        <f>SUM(D44:D44)</f>
        <v>1</v>
      </c>
      <c r="E45" s="17">
        <f>SUM(B45)/(C45)</f>
        <v>0.7333333333333333</v>
      </c>
      <c r="F45" s="6">
        <f>SUM(F44:F44)</f>
        <v>139</v>
      </c>
      <c r="G45" s="18">
        <f>SUM(F45)/(C45)</f>
        <v>9.266666666666667</v>
      </c>
      <c r="H45" s="6">
        <f>SUM(H44:H44)</f>
        <v>0</v>
      </c>
      <c r="I45" s="6">
        <v>59</v>
      </c>
      <c r="J45" s="6"/>
      <c r="K45" s="6"/>
    </row>
    <row r="46" spans="1:11" ht="12.75">
      <c r="A46" s="5" t="s">
        <v>103</v>
      </c>
      <c r="B46" s="6">
        <f>C23</f>
        <v>8</v>
      </c>
      <c r="C46" s="6">
        <f>C24</f>
        <v>15</v>
      </c>
      <c r="D46" s="6">
        <f>C25</f>
        <v>1</v>
      </c>
      <c r="E46" s="17">
        <f>SUM(B46)/(C46)</f>
        <v>0.5333333333333333</v>
      </c>
      <c r="F46" s="6">
        <f>C21</f>
        <v>130</v>
      </c>
      <c r="G46" s="18">
        <f>SUM(F46)/(C46)</f>
        <v>8.666666666666666</v>
      </c>
      <c r="H46" s="6">
        <v>2</v>
      </c>
      <c r="I46" s="6">
        <v>41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173</v>
      </c>
      <c r="B49" s="8">
        <v>7</v>
      </c>
      <c r="C49" s="8">
        <v>99</v>
      </c>
      <c r="D49" s="9">
        <f>SUM(C49)/(B49)</f>
        <v>14.142857142857142</v>
      </c>
      <c r="E49" s="1">
        <v>59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150</v>
      </c>
      <c r="B50" s="8">
        <v>4</v>
      </c>
      <c r="C50" s="8">
        <v>40</v>
      </c>
      <c r="D50" s="9">
        <f>SUM(C50)/(B50)</f>
        <v>10</v>
      </c>
      <c r="E50" s="1">
        <v>12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SUM(B49:B50)</f>
        <v>11</v>
      </c>
      <c r="C51" s="6">
        <f>SUM(C49:C50)</f>
        <v>139</v>
      </c>
      <c r="D51" s="15">
        <f>SUM(C51)/(B51)</f>
        <v>12.636363636363637</v>
      </c>
      <c r="E51" s="6">
        <v>59</v>
      </c>
      <c r="F51" s="6">
        <f>SUM(F49:F50)</f>
        <v>0</v>
      </c>
      <c r="G51" s="6"/>
      <c r="H51" s="6"/>
      <c r="I51" s="6"/>
      <c r="J51" s="6"/>
      <c r="K51" s="14"/>
    </row>
    <row r="52" spans="1:11" ht="12.75">
      <c r="A52" s="5" t="s">
        <v>103</v>
      </c>
      <c r="B52" s="6">
        <f>C23</f>
        <v>8</v>
      </c>
      <c r="C52" s="6">
        <f>C21</f>
        <v>130</v>
      </c>
      <c r="D52" s="15">
        <f>SUM(C52)/(B52)</f>
        <v>16.25</v>
      </c>
      <c r="E52" s="6">
        <v>41</v>
      </c>
      <c r="F52" s="6">
        <v>2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42</v>
      </c>
      <c r="C54" s="6" t="s">
        <v>42</v>
      </c>
      <c r="D54" s="6" t="s">
        <v>42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50</v>
      </c>
      <c r="B55" s="6" t="s">
        <v>51</v>
      </c>
      <c r="C55" s="6" t="s">
        <v>49</v>
      </c>
      <c r="D55" s="6" t="s">
        <v>93</v>
      </c>
      <c r="E55" s="6" t="s">
        <v>53</v>
      </c>
      <c r="F55" s="6" t="s">
        <v>54</v>
      </c>
      <c r="G55" s="6" t="s">
        <v>55</v>
      </c>
      <c r="H55" s="6" t="s">
        <v>56</v>
      </c>
      <c r="I55" s="6" t="s">
        <v>57</v>
      </c>
      <c r="J55" s="6"/>
      <c r="K55" s="14"/>
    </row>
    <row r="56" spans="1:11" ht="12.75">
      <c r="A56" s="7" t="s">
        <v>142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>SUM(B56*6)+(C56*6)+(D56*6)+(E56)+(F56*2)+(G56*3)+(H56*2)</f>
        <v>6</v>
      </c>
      <c r="J56" s="8"/>
      <c r="K56" s="8"/>
    </row>
    <row r="57" spans="1:11" ht="12.75">
      <c r="A57" t="s">
        <v>146</v>
      </c>
      <c r="B57" s="8">
        <v>0</v>
      </c>
      <c r="C57" s="8">
        <v>0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f>SUM(B57*6)+(C57*6)+(D57*6)+(E57)+(F57*2)+(G57*3)+(H57*2)</f>
        <v>1</v>
      </c>
      <c r="J57" s="8"/>
      <c r="K57" s="8"/>
    </row>
    <row r="58" spans="1:11" ht="12.75">
      <c r="A58" s="5" t="s">
        <v>8</v>
      </c>
      <c r="B58" s="6">
        <f aca="true" t="shared" si="1" ref="B58:H58">SUM(B56:B57)</f>
        <v>1</v>
      </c>
      <c r="C58" s="6">
        <f t="shared" si="1"/>
        <v>0</v>
      </c>
      <c r="D58" s="6">
        <f t="shared" si="1"/>
        <v>0</v>
      </c>
      <c r="E58" s="6">
        <f t="shared" si="1"/>
        <v>1</v>
      </c>
      <c r="F58" s="6">
        <f t="shared" si="1"/>
        <v>0</v>
      </c>
      <c r="G58" s="6">
        <f t="shared" si="1"/>
        <v>0</v>
      </c>
      <c r="H58" s="6">
        <f t="shared" si="1"/>
        <v>0</v>
      </c>
      <c r="I58" s="6">
        <f>SUM(B58*6)+(C58*6)+(D58*6)+(E58)+(F58*2)+(G58*3)+(H58*2)</f>
        <v>7</v>
      </c>
      <c r="J58" s="6"/>
      <c r="K58" s="14"/>
    </row>
    <row r="59" spans="1:11" ht="12.75">
      <c r="A59" s="5" t="s">
        <v>103</v>
      </c>
      <c r="B59" s="6">
        <f>F41</f>
        <v>0</v>
      </c>
      <c r="C59" s="6">
        <f>H46</f>
        <v>2</v>
      </c>
      <c r="D59" s="6">
        <f>SUM(F69)+(F73)+(F78)</f>
        <v>0</v>
      </c>
      <c r="E59" s="6">
        <f>B64</f>
        <v>2</v>
      </c>
      <c r="F59" s="6">
        <v>0</v>
      </c>
      <c r="G59" s="6">
        <f>E64</f>
        <v>0</v>
      </c>
      <c r="H59" s="6">
        <v>0</v>
      </c>
      <c r="I59" s="6">
        <f>SUM(B59*6)+(C59*6)+(D59*6)+(E59)+(F59*2)+(G59*3)+(H59*2)</f>
        <v>14</v>
      </c>
      <c r="J59" s="6"/>
      <c r="K59" s="14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58</v>
      </c>
      <c r="B61" s="6" t="s">
        <v>59</v>
      </c>
      <c r="C61" s="6" t="s">
        <v>60</v>
      </c>
      <c r="D61" s="6" t="s">
        <v>46</v>
      </c>
      <c r="E61" s="6" t="s">
        <v>84</v>
      </c>
      <c r="F61" s="6" t="s">
        <v>61</v>
      </c>
      <c r="G61" s="6" t="s">
        <v>46</v>
      </c>
      <c r="H61" s="6" t="s">
        <v>41</v>
      </c>
      <c r="I61" s="6" t="s">
        <v>57</v>
      </c>
      <c r="J61" s="19" t="s">
        <v>71</v>
      </c>
      <c r="K61" s="14"/>
    </row>
    <row r="62" spans="1:11" ht="12.75">
      <c r="A62" s="7" t="s">
        <v>146</v>
      </c>
      <c r="B62" s="8">
        <v>1</v>
      </c>
      <c r="C62" s="8">
        <v>1</v>
      </c>
      <c r="D62" s="10">
        <f>SUM(B62/C62)</f>
        <v>1</v>
      </c>
      <c r="E62" s="20">
        <v>0</v>
      </c>
      <c r="F62" s="20">
        <v>0</v>
      </c>
      <c r="G62" s="17">
        <v>0</v>
      </c>
      <c r="H62" s="1" t="s">
        <v>91</v>
      </c>
      <c r="I62" s="8">
        <f>SUM(B62)+(E62*3)</f>
        <v>1</v>
      </c>
      <c r="J62" s="22"/>
      <c r="K62" s="8"/>
    </row>
    <row r="63" spans="1:11" ht="12.75">
      <c r="A63" s="5" t="s">
        <v>8</v>
      </c>
      <c r="B63" s="6">
        <f>SUM(B62:B62)</f>
        <v>1</v>
      </c>
      <c r="C63" s="6">
        <f>SUM(C62:C62)</f>
        <v>1</v>
      </c>
      <c r="D63" s="17">
        <f>SUM(B63/C63)</f>
        <v>1</v>
      </c>
      <c r="E63" s="6">
        <f>SUM(E62:E62)</f>
        <v>0</v>
      </c>
      <c r="F63" s="6">
        <f>SUM(F62:F62)</f>
        <v>0</v>
      </c>
      <c r="G63" s="17">
        <v>0</v>
      </c>
      <c r="H63" s="6" t="s">
        <v>91</v>
      </c>
      <c r="I63" s="6">
        <f>SUM(B63)+(E63*3)</f>
        <v>1</v>
      </c>
      <c r="J63" s="19"/>
      <c r="K63" s="6"/>
    </row>
    <row r="64" spans="1:11" ht="12.75">
      <c r="A64" s="5" t="s">
        <v>103</v>
      </c>
      <c r="B64" s="6">
        <v>2</v>
      </c>
      <c r="C64" s="6">
        <v>2</v>
      </c>
      <c r="D64" s="17">
        <f>SUM(B64/C64)</f>
        <v>1</v>
      </c>
      <c r="E64" s="23">
        <v>0</v>
      </c>
      <c r="F64" s="23">
        <v>0</v>
      </c>
      <c r="G64" s="17">
        <v>0</v>
      </c>
      <c r="H64" s="6" t="s">
        <v>91</v>
      </c>
      <c r="I64" s="6">
        <f>SUM(B64)+(E64*3)</f>
        <v>2</v>
      </c>
      <c r="J64" s="19"/>
      <c r="K64" s="6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5" t="s">
        <v>72</v>
      </c>
      <c r="B66" s="6" t="s">
        <v>73</v>
      </c>
      <c r="C66" s="6" t="s">
        <v>40</v>
      </c>
      <c r="D66" s="6" t="s">
        <v>9</v>
      </c>
      <c r="E66" s="6" t="s">
        <v>41</v>
      </c>
      <c r="F66" s="6" t="s">
        <v>42</v>
      </c>
      <c r="G66" s="6"/>
      <c r="H66" s="6"/>
      <c r="I66" s="6"/>
      <c r="J66" s="6"/>
      <c r="K66" s="6"/>
    </row>
    <row r="67" spans="1:11" ht="12.75">
      <c r="A67" s="7" t="s">
        <v>147</v>
      </c>
      <c r="B67" s="8">
        <v>2</v>
      </c>
      <c r="C67" s="8">
        <v>30</v>
      </c>
      <c r="D67" s="9">
        <f>SUM(C67)/(B67)</f>
        <v>15</v>
      </c>
      <c r="E67" s="1">
        <v>18</v>
      </c>
      <c r="F67" s="8">
        <v>0</v>
      </c>
      <c r="G67" s="8"/>
      <c r="H67" s="8"/>
      <c r="I67" s="8"/>
      <c r="J67" s="8"/>
      <c r="K67" s="8"/>
    </row>
    <row r="68" spans="1:11" ht="12.75">
      <c r="A68" s="5" t="s">
        <v>8</v>
      </c>
      <c r="B68" s="6">
        <f>SUM(B67:B67)</f>
        <v>2</v>
      </c>
      <c r="C68" s="6">
        <f>SUM(C67:C67)</f>
        <v>30</v>
      </c>
      <c r="D68" s="15">
        <f>SUM(C68)/(B68)</f>
        <v>15</v>
      </c>
      <c r="E68" s="6">
        <v>18</v>
      </c>
      <c r="F68" s="6">
        <f>SUM(F67:F67)</f>
        <v>0</v>
      </c>
      <c r="G68" s="6"/>
      <c r="H68" s="6"/>
      <c r="I68" s="6"/>
      <c r="J68" s="6"/>
      <c r="K68" s="14"/>
    </row>
    <row r="69" spans="1:11" ht="12.75">
      <c r="A69" s="5" t="s">
        <v>103</v>
      </c>
      <c r="B69" s="6">
        <v>1</v>
      </c>
      <c r="C69" s="6">
        <v>8</v>
      </c>
      <c r="D69" s="15">
        <f>SUM(C69)/(B69)</f>
        <v>8</v>
      </c>
      <c r="E69" s="6">
        <v>8</v>
      </c>
      <c r="F69" s="6">
        <v>0</v>
      </c>
      <c r="G69" s="6"/>
      <c r="H69" s="6"/>
      <c r="I69" s="6"/>
      <c r="J69" s="6"/>
      <c r="K69" s="14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4"/>
    </row>
    <row r="71" spans="1:11" ht="12.75">
      <c r="A71" s="5" t="s">
        <v>64</v>
      </c>
      <c r="B71" s="6" t="s">
        <v>74</v>
      </c>
      <c r="C71" s="6" t="s">
        <v>40</v>
      </c>
      <c r="D71" s="6" t="s">
        <v>9</v>
      </c>
      <c r="E71" s="6" t="s">
        <v>41</v>
      </c>
      <c r="F71" s="6" t="s">
        <v>42</v>
      </c>
      <c r="G71" s="12"/>
      <c r="H71" s="12"/>
      <c r="I71" s="12"/>
      <c r="J71" s="12"/>
      <c r="K71" s="14"/>
    </row>
    <row r="72" spans="1:11" ht="12.75">
      <c r="A72" s="5" t="s">
        <v>8</v>
      </c>
      <c r="B72" s="6">
        <v>0</v>
      </c>
      <c r="C72" s="6"/>
      <c r="D72" s="15"/>
      <c r="E72" s="6"/>
      <c r="F72" s="6"/>
      <c r="G72" s="5"/>
      <c r="H72" s="5"/>
      <c r="I72" s="5"/>
      <c r="J72" s="5"/>
      <c r="K72" s="6"/>
    </row>
    <row r="73" spans="1:11" ht="12.75">
      <c r="A73" s="5" t="s">
        <v>103</v>
      </c>
      <c r="B73" s="6">
        <v>1</v>
      </c>
      <c r="C73" s="6">
        <v>7</v>
      </c>
      <c r="D73" s="15">
        <f>SUM(C73)/(B73)</f>
        <v>7</v>
      </c>
      <c r="E73" s="6">
        <v>7</v>
      </c>
      <c r="F73" s="6">
        <v>0</v>
      </c>
      <c r="G73" s="5"/>
      <c r="H73" s="5"/>
      <c r="I73" s="5"/>
      <c r="J73" s="5"/>
      <c r="K73" s="6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65</v>
      </c>
      <c r="B75" s="6" t="s">
        <v>75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7" t="s">
        <v>150</v>
      </c>
      <c r="B76" s="8">
        <v>1</v>
      </c>
      <c r="C76" s="8">
        <v>0</v>
      </c>
      <c r="D76" s="9">
        <f>SUM(C76)/(B76)</f>
        <v>0</v>
      </c>
      <c r="E76" s="1">
        <v>0</v>
      </c>
      <c r="F76" s="8">
        <v>0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f>SUM(B76:B76)</f>
        <v>1</v>
      </c>
      <c r="C77" s="6">
        <f>SUM(C76:C76)</f>
        <v>0</v>
      </c>
      <c r="D77" s="15">
        <f>SUM(C77)/(B77)</f>
        <v>0</v>
      </c>
      <c r="E77" s="6">
        <v>0</v>
      </c>
      <c r="F77" s="6">
        <f>SUM(F76:F76)</f>
        <v>0</v>
      </c>
      <c r="G77" s="12"/>
      <c r="H77" s="12"/>
      <c r="I77" s="12"/>
      <c r="J77" s="12"/>
      <c r="K77" s="14"/>
    </row>
    <row r="78" spans="1:11" ht="12.75">
      <c r="A78" s="5" t="s">
        <v>103</v>
      </c>
      <c r="B78" s="6">
        <v>1</v>
      </c>
      <c r="C78" s="6">
        <v>0</v>
      </c>
      <c r="D78" s="15">
        <f>SUM(C78)/(B78)</f>
        <v>0</v>
      </c>
      <c r="E78" s="6">
        <v>0</v>
      </c>
      <c r="F78" s="6">
        <v>0</v>
      </c>
      <c r="G78" s="7"/>
      <c r="H78" s="7"/>
      <c r="I78" s="7"/>
      <c r="J78" s="7"/>
      <c r="K78" s="8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66</v>
      </c>
      <c r="B80" s="6" t="s">
        <v>76</v>
      </c>
      <c r="C80" s="6" t="s">
        <v>40</v>
      </c>
      <c r="D80" s="6" t="s">
        <v>9</v>
      </c>
      <c r="E80" s="6" t="s">
        <v>41</v>
      </c>
      <c r="F80" s="6"/>
      <c r="G80" s="12"/>
      <c r="H80" s="12"/>
      <c r="I80" s="12"/>
      <c r="J80" s="12"/>
      <c r="K80" s="14"/>
    </row>
    <row r="81" spans="1:11" ht="12.75">
      <c r="A81" s="7" t="s">
        <v>146</v>
      </c>
      <c r="B81" s="8">
        <v>2</v>
      </c>
      <c r="C81" s="8">
        <v>58</v>
      </c>
      <c r="D81" s="9">
        <f>SUM(C81)/(B81)</f>
        <v>29</v>
      </c>
      <c r="E81" s="1">
        <v>30</v>
      </c>
      <c r="F81" s="8"/>
      <c r="G81" s="7"/>
      <c r="H81" s="7"/>
      <c r="I81" s="7"/>
      <c r="J81" s="7"/>
      <c r="K81" s="8"/>
    </row>
    <row r="82" spans="1:11" ht="12.75">
      <c r="A82" s="5" t="s">
        <v>8</v>
      </c>
      <c r="B82" s="6">
        <f>SUM(B81:B81)</f>
        <v>2</v>
      </c>
      <c r="C82" s="6">
        <f>SUM(C81:C81)</f>
        <v>58</v>
      </c>
      <c r="D82" s="15">
        <f>SUM(C82)/(B82)</f>
        <v>29</v>
      </c>
      <c r="E82" s="6">
        <v>30</v>
      </c>
      <c r="F82" s="6"/>
      <c r="G82" s="5"/>
      <c r="H82" s="5"/>
      <c r="I82" s="5"/>
      <c r="J82" s="5"/>
      <c r="K82" s="6"/>
    </row>
    <row r="83" spans="1:11" ht="12.75">
      <c r="A83" s="5" t="s">
        <v>103</v>
      </c>
      <c r="B83" s="6">
        <f>C26</f>
        <v>2</v>
      </c>
      <c r="C83" s="6">
        <f>C27</f>
        <v>70</v>
      </c>
      <c r="D83" s="15">
        <f>SUM(C83)/(B83)</f>
        <v>35</v>
      </c>
      <c r="E83" s="6">
        <v>41</v>
      </c>
      <c r="F83" s="6"/>
      <c r="G83" s="5"/>
      <c r="H83" s="5"/>
      <c r="I83" s="5"/>
      <c r="J83" s="5"/>
      <c r="K83" s="6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ht="12.75">
      <c r="A85" s="5" t="s">
        <v>79</v>
      </c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7" t="s">
        <v>196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2.75">
      <c r="A87" s="7" t="s">
        <v>197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198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s="5" customFormat="1" ht="12">
      <c r="A90" s="50" t="s">
        <v>67</v>
      </c>
      <c r="B90" s="6" t="s">
        <v>190</v>
      </c>
      <c r="C90" s="6" t="s">
        <v>87</v>
      </c>
      <c r="D90" s="6" t="s">
        <v>69</v>
      </c>
      <c r="E90" s="6" t="s">
        <v>68</v>
      </c>
      <c r="F90" s="6" t="s">
        <v>155</v>
      </c>
      <c r="G90" s="6" t="s">
        <v>156</v>
      </c>
      <c r="H90" s="6" t="s">
        <v>70</v>
      </c>
      <c r="I90" s="6" t="s">
        <v>170</v>
      </c>
      <c r="J90" s="6" t="s">
        <v>80</v>
      </c>
      <c r="K90" s="6"/>
    </row>
    <row r="91" spans="1:11" ht="12.75">
      <c r="A91" s="48" t="s">
        <v>180</v>
      </c>
      <c r="B91" s="8">
        <v>3</v>
      </c>
      <c r="C91" s="8">
        <v>3</v>
      </c>
      <c r="D91" s="8">
        <v>3</v>
      </c>
      <c r="E91" s="8">
        <v>0</v>
      </c>
      <c r="F91" s="8">
        <f aca="true" t="shared" si="2" ref="F91:F104">SUM(B91:E91)</f>
        <v>9</v>
      </c>
      <c r="G91" s="8">
        <v>1</v>
      </c>
      <c r="H91" s="8">
        <v>0</v>
      </c>
      <c r="I91" s="8">
        <v>0</v>
      </c>
      <c r="J91" s="8">
        <v>0</v>
      </c>
      <c r="K91" s="1"/>
    </row>
    <row r="92" spans="1:11" ht="12.75">
      <c r="A92" s="48" t="s">
        <v>161</v>
      </c>
      <c r="B92" s="8">
        <v>3</v>
      </c>
      <c r="C92" s="8">
        <v>4</v>
      </c>
      <c r="D92" s="8">
        <v>0</v>
      </c>
      <c r="E92" s="8">
        <v>0</v>
      </c>
      <c r="F92" s="8">
        <f t="shared" si="2"/>
        <v>7</v>
      </c>
      <c r="G92" s="8">
        <v>0</v>
      </c>
      <c r="H92" s="8">
        <v>0</v>
      </c>
      <c r="I92" s="8">
        <v>0</v>
      </c>
      <c r="J92" s="8">
        <v>0</v>
      </c>
      <c r="K92" s="1"/>
    </row>
    <row r="93" spans="1:11" ht="12.75">
      <c r="A93" s="48" t="s">
        <v>181</v>
      </c>
      <c r="B93" s="8">
        <v>1</v>
      </c>
      <c r="C93" s="8">
        <v>3</v>
      </c>
      <c r="D93" s="8">
        <v>2</v>
      </c>
      <c r="E93" s="8">
        <v>1</v>
      </c>
      <c r="F93" s="8">
        <f t="shared" si="2"/>
        <v>7</v>
      </c>
      <c r="G93" s="8">
        <v>0</v>
      </c>
      <c r="H93" s="8">
        <v>0</v>
      </c>
      <c r="I93" s="8">
        <v>0</v>
      </c>
      <c r="J93" s="8">
        <v>0</v>
      </c>
      <c r="K93" s="1"/>
    </row>
    <row r="94" spans="1:11" ht="12.75">
      <c r="A94" s="48" t="s">
        <v>147</v>
      </c>
      <c r="B94" s="8">
        <v>5</v>
      </c>
      <c r="C94" s="8">
        <v>1</v>
      </c>
      <c r="D94" s="8">
        <v>0</v>
      </c>
      <c r="E94" s="8">
        <v>0</v>
      </c>
      <c r="F94" s="8">
        <f t="shared" si="2"/>
        <v>6</v>
      </c>
      <c r="G94" s="8">
        <v>0</v>
      </c>
      <c r="H94" s="8">
        <v>0</v>
      </c>
      <c r="I94" s="8">
        <v>0</v>
      </c>
      <c r="J94" s="8">
        <v>0</v>
      </c>
      <c r="K94" s="1"/>
    </row>
    <row r="95" spans="1:11" ht="12.75">
      <c r="A95" s="48" t="s">
        <v>150</v>
      </c>
      <c r="B95" s="8">
        <v>4</v>
      </c>
      <c r="C95" s="8">
        <v>2</v>
      </c>
      <c r="D95" s="8">
        <v>0</v>
      </c>
      <c r="E95" s="8">
        <v>0</v>
      </c>
      <c r="F95" s="8">
        <f t="shared" si="2"/>
        <v>6</v>
      </c>
      <c r="G95" s="8">
        <v>1</v>
      </c>
      <c r="H95" s="8">
        <v>0</v>
      </c>
      <c r="I95" s="8">
        <v>1</v>
      </c>
      <c r="J95" s="8">
        <v>0</v>
      </c>
      <c r="K95" s="1"/>
    </row>
    <row r="96" spans="1:11" ht="12.75">
      <c r="A96" s="48" t="s">
        <v>145</v>
      </c>
      <c r="B96" s="8">
        <v>5</v>
      </c>
      <c r="C96" s="8">
        <v>0</v>
      </c>
      <c r="D96" s="8">
        <v>0</v>
      </c>
      <c r="E96" s="8">
        <v>0</v>
      </c>
      <c r="F96" s="8">
        <f t="shared" si="2"/>
        <v>5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48" t="s">
        <v>166</v>
      </c>
      <c r="B97" s="8">
        <v>0</v>
      </c>
      <c r="C97" s="8">
        <v>3</v>
      </c>
      <c r="D97" s="8">
        <v>2</v>
      </c>
      <c r="E97" s="8">
        <v>0</v>
      </c>
      <c r="F97" s="8">
        <f t="shared" si="2"/>
        <v>5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8" t="s">
        <v>158</v>
      </c>
      <c r="B98" s="8">
        <v>1</v>
      </c>
      <c r="C98" s="8">
        <v>2</v>
      </c>
      <c r="D98" s="8">
        <v>1</v>
      </c>
      <c r="E98" s="8">
        <v>0</v>
      </c>
      <c r="F98" s="8">
        <f t="shared" si="2"/>
        <v>4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165</v>
      </c>
      <c r="B99" s="8">
        <v>1</v>
      </c>
      <c r="C99" s="8">
        <v>2</v>
      </c>
      <c r="D99" s="8">
        <v>0</v>
      </c>
      <c r="E99" s="8">
        <v>0</v>
      </c>
      <c r="F99" s="8">
        <f t="shared" si="2"/>
        <v>3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142</v>
      </c>
      <c r="B100" s="8">
        <v>1</v>
      </c>
      <c r="C100" s="8">
        <v>2</v>
      </c>
      <c r="D100" s="8">
        <v>0</v>
      </c>
      <c r="E100" s="8">
        <v>0</v>
      </c>
      <c r="F100" s="8">
        <f t="shared" si="2"/>
        <v>3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173</v>
      </c>
      <c r="B101" s="8">
        <v>1</v>
      </c>
      <c r="C101" s="8">
        <v>2</v>
      </c>
      <c r="D101" s="8">
        <v>0</v>
      </c>
      <c r="E101" s="8">
        <v>0</v>
      </c>
      <c r="F101" s="8">
        <f t="shared" si="2"/>
        <v>3</v>
      </c>
      <c r="G101" s="8">
        <v>0</v>
      </c>
      <c r="H101" s="8">
        <v>0</v>
      </c>
      <c r="I101" s="8">
        <v>1</v>
      </c>
      <c r="J101" s="8">
        <v>0</v>
      </c>
      <c r="K101" s="1"/>
    </row>
    <row r="102" spans="1:11" ht="12.75">
      <c r="A102" s="48" t="s">
        <v>148</v>
      </c>
      <c r="B102" s="8">
        <v>1</v>
      </c>
      <c r="C102" s="8">
        <v>1</v>
      </c>
      <c r="D102" s="8">
        <v>0</v>
      </c>
      <c r="E102" s="8">
        <v>0</v>
      </c>
      <c r="F102" s="8">
        <f t="shared" si="2"/>
        <v>2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159</v>
      </c>
      <c r="B103" s="8">
        <v>0</v>
      </c>
      <c r="C103" s="8">
        <v>1</v>
      </c>
      <c r="D103" s="8">
        <v>0</v>
      </c>
      <c r="E103" s="8">
        <v>0</v>
      </c>
      <c r="F103" s="8">
        <f t="shared" si="2"/>
        <v>1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144</v>
      </c>
      <c r="B104" s="8">
        <v>0</v>
      </c>
      <c r="C104" s="8">
        <v>1</v>
      </c>
      <c r="D104" s="8">
        <v>0</v>
      </c>
      <c r="E104" s="8">
        <v>0</v>
      </c>
      <c r="F104" s="8">
        <f t="shared" si="2"/>
        <v>1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27" t="s">
        <v>8</v>
      </c>
      <c r="B105" s="28">
        <f aca="true" t="shared" si="3" ref="B105:J105">SUM(B90:B104)</f>
        <v>26</v>
      </c>
      <c r="C105" s="28">
        <f t="shared" si="3"/>
        <v>27</v>
      </c>
      <c r="D105" s="28">
        <f t="shared" si="3"/>
        <v>8</v>
      </c>
      <c r="E105" s="28">
        <f t="shared" si="3"/>
        <v>1</v>
      </c>
      <c r="F105" s="28">
        <f t="shared" si="3"/>
        <v>62</v>
      </c>
      <c r="G105" s="28">
        <f t="shared" si="3"/>
        <v>2</v>
      </c>
      <c r="H105" s="28">
        <f t="shared" si="3"/>
        <v>0</v>
      </c>
      <c r="I105" s="28">
        <f t="shared" si="3"/>
        <v>2</v>
      </c>
      <c r="J105" s="28">
        <f t="shared" si="3"/>
        <v>0</v>
      </c>
      <c r="K105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12</v>
      </c>
      <c r="D4" s="1">
        <v>0</v>
      </c>
      <c r="E4" s="1">
        <v>6</v>
      </c>
      <c r="F4" s="1"/>
      <c r="G4" s="1"/>
      <c r="H4" s="1">
        <f>SUM(B4:G4)</f>
        <v>18</v>
      </c>
      <c r="I4" s="24"/>
      <c r="J4" s="1"/>
    </row>
    <row r="5" spans="1:10" ht="12.75">
      <c r="A5" t="s">
        <v>105</v>
      </c>
      <c r="B5" s="1">
        <v>0</v>
      </c>
      <c r="C5" s="1">
        <v>0</v>
      </c>
      <c r="D5" s="1">
        <v>7</v>
      </c>
      <c r="E5" s="1">
        <v>0</v>
      </c>
      <c r="F5" s="1"/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106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20</v>
      </c>
      <c r="C8" s="8">
        <f>SUM(C9:C11)</f>
        <v>9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18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8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0.6666666666666666</v>
      </c>
      <c r="C14" s="10">
        <f>SUM(C13/C12)</f>
        <v>0.45454545454545453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61</v>
      </c>
      <c r="C18" s="8">
        <f>SUM(C19)+(C24)</f>
        <v>41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57</v>
      </c>
      <c r="C19" s="8">
        <v>27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271</v>
      </c>
      <c r="C20" s="8">
        <v>69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14</v>
      </c>
      <c r="C21" s="8">
        <v>72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285</v>
      </c>
      <c r="C22" s="8">
        <f>SUM(C20)+(C21)</f>
        <v>141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14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75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v>0</v>
      </c>
      <c r="C28" s="9">
        <f>SUM(C27/C26)</f>
        <v>37.5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31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203</v>
      </c>
      <c r="C33" s="46" t="s">
        <v>204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37</v>
      </c>
      <c r="C36" s="8">
        <v>157</v>
      </c>
      <c r="D36" s="9">
        <f aca="true" t="shared" si="0" ref="D36:D41">SUM(C36)/(B36)</f>
        <v>4.243243243243243</v>
      </c>
      <c r="E36" s="1">
        <v>14</v>
      </c>
      <c r="F36" s="8">
        <v>3</v>
      </c>
      <c r="G36" s="8"/>
      <c r="H36" s="8"/>
      <c r="I36" s="8"/>
      <c r="J36" s="8"/>
      <c r="K36" s="8"/>
    </row>
    <row r="37" spans="1:11" ht="12.75">
      <c r="A37" s="7" t="s">
        <v>111</v>
      </c>
      <c r="B37" s="8">
        <v>17</v>
      </c>
      <c r="C37" s="8">
        <v>117</v>
      </c>
      <c r="D37" s="9">
        <f t="shared" si="0"/>
        <v>6.882352941176471</v>
      </c>
      <c r="E37" s="1">
        <v>18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147</v>
      </c>
      <c r="B38" s="8">
        <v>1</v>
      </c>
      <c r="C38" s="8">
        <v>1</v>
      </c>
      <c r="D38" s="9">
        <f t="shared" si="0"/>
        <v>1</v>
      </c>
      <c r="E38" s="1">
        <v>1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151</v>
      </c>
      <c r="B39" s="8">
        <v>2</v>
      </c>
      <c r="C39" s="8">
        <v>-4</v>
      </c>
      <c r="D39" s="9"/>
      <c r="E39" s="1"/>
      <c r="F39" s="8"/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57</v>
      </c>
      <c r="C40" s="6">
        <f>SUM(C36:C39)</f>
        <v>271</v>
      </c>
      <c r="D40" s="15">
        <f t="shared" si="0"/>
        <v>4.754385964912281</v>
      </c>
      <c r="E40" s="6">
        <v>18</v>
      </c>
      <c r="F40" s="6">
        <f>SUM(F36:F39)</f>
        <v>3</v>
      </c>
      <c r="G40" s="6"/>
      <c r="H40" s="6"/>
      <c r="I40" s="6"/>
      <c r="J40" s="6"/>
      <c r="K40" s="6"/>
    </row>
    <row r="41" spans="1:11" ht="12.75">
      <c r="A41" s="5" t="s">
        <v>105</v>
      </c>
      <c r="B41" s="6">
        <f>C19</f>
        <v>27</v>
      </c>
      <c r="C41" s="6">
        <f>C20</f>
        <v>69</v>
      </c>
      <c r="D41" s="15">
        <f t="shared" si="0"/>
        <v>2.5555555555555554</v>
      </c>
      <c r="E41" s="6">
        <v>26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111</v>
      </c>
      <c r="B44" s="8">
        <v>3</v>
      </c>
      <c r="C44" s="8">
        <v>4</v>
      </c>
      <c r="D44" s="8">
        <v>0</v>
      </c>
      <c r="E44" s="10">
        <f>SUM(B44)/(C44)</f>
        <v>0.75</v>
      </c>
      <c r="F44" s="8">
        <v>14</v>
      </c>
      <c r="G44" s="16">
        <f>SUM(F44)/(C44)</f>
        <v>3.5</v>
      </c>
      <c r="H44" s="8">
        <v>0</v>
      </c>
      <c r="I44" s="1">
        <v>11</v>
      </c>
      <c r="J44" s="8"/>
      <c r="K44" s="8"/>
    </row>
    <row r="45" spans="1:11" ht="12.75">
      <c r="A45" s="5" t="s">
        <v>8</v>
      </c>
      <c r="B45" s="6">
        <f>SUM(B44:B44)</f>
        <v>3</v>
      </c>
      <c r="C45" s="6">
        <f>SUM(C44:C44)</f>
        <v>4</v>
      </c>
      <c r="D45" s="6">
        <f>SUM(D44:D44)</f>
        <v>0</v>
      </c>
      <c r="E45" s="17">
        <f>SUM(B45)/(C45)</f>
        <v>0.75</v>
      </c>
      <c r="F45" s="6">
        <f>SUM(F44:F44)</f>
        <v>14</v>
      </c>
      <c r="G45" s="18">
        <f>SUM(F45)/(C45)</f>
        <v>3.5</v>
      </c>
      <c r="H45" s="6">
        <f>SUM(H44:H44)</f>
        <v>0</v>
      </c>
      <c r="I45" s="6">
        <v>11</v>
      </c>
      <c r="J45" s="6"/>
      <c r="K45" s="6"/>
    </row>
    <row r="46" spans="1:11" ht="12.75">
      <c r="A46" s="5" t="s">
        <v>105</v>
      </c>
      <c r="B46" s="6">
        <f>C23</f>
        <v>8</v>
      </c>
      <c r="C46" s="6">
        <f>C24</f>
        <v>14</v>
      </c>
      <c r="D46" s="6">
        <f>C25</f>
        <v>0</v>
      </c>
      <c r="E46" s="17">
        <f>SUM(B46)/(C46)</f>
        <v>0.5714285714285714</v>
      </c>
      <c r="F46" s="6">
        <f>C21</f>
        <v>72</v>
      </c>
      <c r="G46" s="18">
        <f>SUM(F46)/(C46)</f>
        <v>5.142857142857143</v>
      </c>
      <c r="H46" s="6">
        <v>0</v>
      </c>
      <c r="I46" s="6">
        <v>28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161</v>
      </c>
      <c r="B49" s="8">
        <v>1</v>
      </c>
      <c r="C49" s="8">
        <v>11</v>
      </c>
      <c r="D49" s="9">
        <f>SUM(C49)/(B49)</f>
        <v>11</v>
      </c>
      <c r="E49" s="1">
        <v>11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148</v>
      </c>
      <c r="B50" s="8">
        <v>1</v>
      </c>
      <c r="C50" s="8">
        <v>3</v>
      </c>
      <c r="D50" s="9">
        <f>SUM(C50)/(B50)</f>
        <v>3</v>
      </c>
      <c r="E50" s="1">
        <v>3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150</v>
      </c>
      <c r="B51" s="8">
        <v>1</v>
      </c>
      <c r="C51" s="8">
        <v>0</v>
      </c>
      <c r="D51" s="9">
        <f>SUM(C51)/(B51)</f>
        <v>0</v>
      </c>
      <c r="E51" s="1">
        <v>0</v>
      </c>
      <c r="F51" s="8">
        <v>0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SUM(B49:B51)</f>
        <v>3</v>
      </c>
      <c r="C52" s="6">
        <f>SUM(C49:C51)</f>
        <v>14</v>
      </c>
      <c r="D52" s="15">
        <f>SUM(C52)/(B52)</f>
        <v>4.666666666666667</v>
      </c>
      <c r="E52" s="6">
        <v>11</v>
      </c>
      <c r="F52" s="6">
        <f>SUM(F49:F51)</f>
        <v>0</v>
      </c>
      <c r="G52" s="6"/>
      <c r="H52" s="6"/>
      <c r="I52" s="6"/>
      <c r="J52" s="6"/>
      <c r="K52" s="14"/>
    </row>
    <row r="53" spans="1:11" ht="12.75">
      <c r="A53" s="5" t="s">
        <v>105</v>
      </c>
      <c r="B53" s="6">
        <f>C23</f>
        <v>8</v>
      </c>
      <c r="C53" s="6">
        <f>C21</f>
        <v>72</v>
      </c>
      <c r="D53" s="15">
        <f>SUM(C53)/(B53)</f>
        <v>9</v>
      </c>
      <c r="E53" s="6">
        <v>28</v>
      </c>
      <c r="F53" s="6">
        <v>0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42</v>
      </c>
      <c r="C55" s="6" t="s">
        <v>42</v>
      </c>
      <c r="D55" s="6" t="s">
        <v>42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50</v>
      </c>
      <c r="B56" s="6" t="s">
        <v>51</v>
      </c>
      <c r="C56" s="6" t="s">
        <v>49</v>
      </c>
      <c r="D56" s="6" t="s">
        <v>93</v>
      </c>
      <c r="E56" s="6" t="s">
        <v>53</v>
      </c>
      <c r="F56" s="6" t="s">
        <v>54</v>
      </c>
      <c r="G56" s="6" t="s">
        <v>55</v>
      </c>
      <c r="H56" s="6" t="s">
        <v>56</v>
      </c>
      <c r="I56" s="6" t="s">
        <v>57</v>
      </c>
      <c r="J56" s="6"/>
      <c r="K56" s="14"/>
    </row>
    <row r="57" spans="1:11" ht="12.75">
      <c r="A57" s="7" t="s">
        <v>142</v>
      </c>
      <c r="B57" s="8">
        <v>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>SUM(B57*6)+(C57*6)+(D57*6)+(E57)+(F57*2)+(G57*3)+(H57*2)</f>
        <v>18</v>
      </c>
      <c r="J57" s="8"/>
      <c r="K57" s="8"/>
    </row>
    <row r="58" spans="1:11" ht="12.75">
      <c r="A58" s="5" t="s">
        <v>8</v>
      </c>
      <c r="B58" s="6">
        <f aca="true" t="shared" si="1" ref="B58:H58">SUM(B57:B57)</f>
        <v>3</v>
      </c>
      <c r="C58" s="6">
        <f t="shared" si="1"/>
        <v>0</v>
      </c>
      <c r="D58" s="6">
        <f t="shared" si="1"/>
        <v>0</v>
      </c>
      <c r="E58" s="6">
        <f t="shared" si="1"/>
        <v>0</v>
      </c>
      <c r="F58" s="6">
        <f t="shared" si="1"/>
        <v>0</v>
      </c>
      <c r="G58" s="6">
        <f t="shared" si="1"/>
        <v>0</v>
      </c>
      <c r="H58" s="6">
        <f t="shared" si="1"/>
        <v>0</v>
      </c>
      <c r="I58" s="6">
        <f>SUM(B58*6)+(C58*6)+(D58*6)+(E58)+(F58*2)+(G58*3)+(H58*2)</f>
        <v>18</v>
      </c>
      <c r="J58" s="6"/>
      <c r="K58" s="14"/>
    </row>
    <row r="59" spans="1:11" ht="12.75">
      <c r="A59" s="5" t="s">
        <v>105</v>
      </c>
      <c r="B59" s="6">
        <f>F41</f>
        <v>1</v>
      </c>
      <c r="C59" s="6">
        <f>H46</f>
        <v>0</v>
      </c>
      <c r="D59" s="6">
        <f>SUM(F70)+(F75)+(F79)</f>
        <v>0</v>
      </c>
      <c r="E59" s="6">
        <f>B65</f>
        <v>1</v>
      </c>
      <c r="F59" s="6">
        <v>0</v>
      </c>
      <c r="G59" s="6">
        <f>E65</f>
        <v>0</v>
      </c>
      <c r="H59" s="6">
        <v>0</v>
      </c>
      <c r="I59" s="6">
        <f>SUM(B59*6)+(C59*6)+(D59*6)+(E59)+(F59*2)+(G59*3)+(H59*2)</f>
        <v>7</v>
      </c>
      <c r="J59" s="6"/>
      <c r="K59" s="14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58</v>
      </c>
      <c r="B61" s="6" t="s">
        <v>59</v>
      </c>
      <c r="C61" s="6" t="s">
        <v>60</v>
      </c>
      <c r="D61" s="6" t="s">
        <v>46</v>
      </c>
      <c r="E61" s="6" t="s">
        <v>84</v>
      </c>
      <c r="F61" s="6" t="s">
        <v>61</v>
      </c>
      <c r="G61" s="6" t="s">
        <v>46</v>
      </c>
      <c r="H61" s="6" t="s">
        <v>41</v>
      </c>
      <c r="I61" s="6" t="s">
        <v>57</v>
      </c>
      <c r="J61" s="19" t="s">
        <v>71</v>
      </c>
      <c r="K61" s="14"/>
    </row>
    <row r="62" spans="1:11" s="7" customFormat="1" ht="12.75">
      <c r="A62" s="7" t="s">
        <v>146</v>
      </c>
      <c r="B62" s="8">
        <v>0</v>
      </c>
      <c r="C62" s="8">
        <v>1</v>
      </c>
      <c r="D62" s="10">
        <f>SUM(B62/C62)</f>
        <v>0</v>
      </c>
      <c r="E62" s="20">
        <v>0</v>
      </c>
      <c r="F62" s="20">
        <v>0</v>
      </c>
      <c r="G62" s="10">
        <v>0</v>
      </c>
      <c r="H62" s="8" t="s">
        <v>91</v>
      </c>
      <c r="I62" s="8">
        <f>SUM(B62)+(E62*3)</f>
        <v>0</v>
      </c>
      <c r="J62" s="22"/>
      <c r="K62" s="8"/>
    </row>
    <row r="63" spans="1:11" s="7" customFormat="1" ht="12.75">
      <c r="A63" s="7" t="s">
        <v>205</v>
      </c>
      <c r="B63" s="8">
        <v>0</v>
      </c>
      <c r="C63" s="8">
        <v>0</v>
      </c>
      <c r="D63" s="10">
        <v>0</v>
      </c>
      <c r="E63" s="20">
        <v>0</v>
      </c>
      <c r="F63" s="20">
        <v>1</v>
      </c>
      <c r="G63" s="10">
        <v>0</v>
      </c>
      <c r="H63" s="8" t="s">
        <v>91</v>
      </c>
      <c r="I63" s="8">
        <f>SUM(B63)+(E63*3)</f>
        <v>0</v>
      </c>
      <c r="J63" s="22" t="s">
        <v>206</v>
      </c>
      <c r="K63" s="8"/>
    </row>
    <row r="64" spans="1:11" ht="12.75">
      <c r="A64" s="5" t="s">
        <v>8</v>
      </c>
      <c r="B64" s="6">
        <f>SUM(B62:B62)</f>
        <v>0</v>
      </c>
      <c r="C64" s="6">
        <f>SUM(C62:C62)</f>
        <v>1</v>
      </c>
      <c r="D64" s="17">
        <f>SUM(B64/C64)</f>
        <v>0</v>
      </c>
      <c r="E64" s="6">
        <f>SUM(E62:E63)</f>
        <v>0</v>
      </c>
      <c r="F64" s="6">
        <f>SUM(F62:F63)</f>
        <v>1</v>
      </c>
      <c r="G64" s="17">
        <v>0</v>
      </c>
      <c r="H64" s="6" t="s">
        <v>91</v>
      </c>
      <c r="I64" s="6">
        <f>SUM(B64)+(E64*3)</f>
        <v>0</v>
      </c>
      <c r="J64" s="19" t="s">
        <v>206</v>
      </c>
      <c r="K64" s="6"/>
    </row>
    <row r="65" spans="1:11" ht="12.75">
      <c r="A65" s="5" t="s">
        <v>105</v>
      </c>
      <c r="B65" s="6">
        <v>1</v>
      </c>
      <c r="C65" s="6">
        <v>1</v>
      </c>
      <c r="D65" s="17">
        <f>SUM(B65/C65)</f>
        <v>1</v>
      </c>
      <c r="E65" s="23">
        <v>0</v>
      </c>
      <c r="F65" s="23">
        <v>0</v>
      </c>
      <c r="G65" s="17">
        <v>0</v>
      </c>
      <c r="H65" s="6" t="s">
        <v>91</v>
      </c>
      <c r="I65" s="6">
        <f>SUM(B65)+(E65*3)</f>
        <v>1</v>
      </c>
      <c r="J65" s="19"/>
      <c r="K65" s="6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5" t="s">
        <v>72</v>
      </c>
      <c r="B67" s="6" t="s">
        <v>73</v>
      </c>
      <c r="C67" s="6" t="s">
        <v>40</v>
      </c>
      <c r="D67" s="6" t="s">
        <v>9</v>
      </c>
      <c r="E67" s="6" t="s">
        <v>41</v>
      </c>
      <c r="F67" s="6" t="s">
        <v>42</v>
      </c>
      <c r="G67" s="6"/>
      <c r="H67" s="6"/>
      <c r="I67" s="6"/>
      <c r="J67" s="6"/>
      <c r="K67" s="6"/>
    </row>
    <row r="68" spans="1:11" ht="12.75">
      <c r="A68" s="7" t="s">
        <v>147</v>
      </c>
      <c r="B68" s="8">
        <v>2</v>
      </c>
      <c r="C68" s="8">
        <v>55</v>
      </c>
      <c r="D68" s="9">
        <f>SUM(C68)/(B68)</f>
        <v>27.5</v>
      </c>
      <c r="E68" s="1">
        <v>28</v>
      </c>
      <c r="F68" s="8">
        <v>0</v>
      </c>
      <c r="G68" s="8"/>
      <c r="H68" s="8"/>
      <c r="I68" s="8"/>
      <c r="J68" s="8"/>
      <c r="K68" s="8"/>
    </row>
    <row r="69" spans="1:11" ht="12.75">
      <c r="A69" s="5" t="s">
        <v>8</v>
      </c>
      <c r="B69" s="6">
        <f>SUM(B68:B68)</f>
        <v>2</v>
      </c>
      <c r="C69" s="6">
        <f>SUM(C68:C68)</f>
        <v>55</v>
      </c>
      <c r="D69" s="15">
        <f>SUM(C69)/(B69)</f>
        <v>27.5</v>
      </c>
      <c r="E69" s="6">
        <v>28</v>
      </c>
      <c r="F69" s="6">
        <f>SUM(F68:F68)</f>
        <v>0</v>
      </c>
      <c r="G69" s="6"/>
      <c r="H69" s="6"/>
      <c r="I69" s="6"/>
      <c r="J69" s="6"/>
      <c r="K69" s="14"/>
    </row>
    <row r="70" spans="1:11" ht="12.75">
      <c r="A70" s="5" t="s">
        <v>105</v>
      </c>
      <c r="B70" s="6">
        <v>1</v>
      </c>
      <c r="C70" s="6">
        <v>22</v>
      </c>
      <c r="D70" s="15">
        <f>SUM(C70)/(B70)</f>
        <v>22</v>
      </c>
      <c r="E70" s="6">
        <v>22</v>
      </c>
      <c r="F70" s="6">
        <v>0</v>
      </c>
      <c r="G70" s="6"/>
      <c r="H70" s="6"/>
      <c r="I70" s="6"/>
      <c r="J70" s="6"/>
      <c r="K70" s="14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</row>
    <row r="72" spans="1:11" ht="12.75">
      <c r="A72" s="5" t="s">
        <v>64</v>
      </c>
      <c r="B72" s="6" t="s">
        <v>74</v>
      </c>
      <c r="C72" s="6" t="s">
        <v>40</v>
      </c>
      <c r="D72" s="6" t="s">
        <v>9</v>
      </c>
      <c r="E72" s="6" t="s">
        <v>41</v>
      </c>
      <c r="F72" s="6" t="s">
        <v>42</v>
      </c>
      <c r="G72" s="12"/>
      <c r="H72" s="12"/>
      <c r="I72" s="12"/>
      <c r="J72" s="12"/>
      <c r="K72" s="14"/>
    </row>
    <row r="73" spans="1:11" ht="12.75">
      <c r="A73" s="7" t="s">
        <v>173</v>
      </c>
      <c r="B73" s="8">
        <v>1</v>
      </c>
      <c r="C73" s="8">
        <v>4</v>
      </c>
      <c r="D73" s="9">
        <f>SUM(C73)/(B73)</f>
        <v>4</v>
      </c>
      <c r="E73" s="1">
        <v>4</v>
      </c>
      <c r="F73" s="8">
        <v>0</v>
      </c>
      <c r="G73" s="12"/>
      <c r="H73" s="12"/>
      <c r="I73" s="12"/>
      <c r="J73" s="12"/>
      <c r="K73" s="14"/>
    </row>
    <row r="74" spans="1:11" ht="12.75">
      <c r="A74" s="5" t="s">
        <v>8</v>
      </c>
      <c r="B74" s="6">
        <f>SUM(B73:B73)</f>
        <v>1</v>
      </c>
      <c r="C74" s="6">
        <f>SUM(C73:C73)</f>
        <v>4</v>
      </c>
      <c r="D74" s="15">
        <f>SUM(C74)/(B74)</f>
        <v>4</v>
      </c>
      <c r="E74" s="6">
        <v>4</v>
      </c>
      <c r="F74" s="6">
        <f>SUM(F73:F73)</f>
        <v>0</v>
      </c>
      <c r="G74" s="5"/>
      <c r="H74" s="5"/>
      <c r="I74" s="5"/>
      <c r="J74" s="5"/>
      <c r="K74" s="6"/>
    </row>
    <row r="75" spans="1:11" ht="12.75">
      <c r="A75" s="5" t="s">
        <v>105</v>
      </c>
      <c r="B75" s="6">
        <v>0</v>
      </c>
      <c r="C75" s="6"/>
      <c r="D75" s="15"/>
      <c r="E75" s="6"/>
      <c r="F75" s="6"/>
      <c r="G75" s="5"/>
      <c r="H75" s="5"/>
      <c r="I75" s="5"/>
      <c r="J75" s="5"/>
      <c r="K75" s="6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65</v>
      </c>
      <c r="B77" s="6" t="s">
        <v>75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10</v>
      </c>
      <c r="B78" s="6">
        <v>0</v>
      </c>
      <c r="C78" s="6"/>
      <c r="D78" s="15"/>
      <c r="E78" s="6"/>
      <c r="F78" s="6"/>
      <c r="G78" s="12"/>
      <c r="H78" s="12"/>
      <c r="I78" s="12"/>
      <c r="J78" s="12"/>
      <c r="K78" s="14"/>
    </row>
    <row r="79" spans="1:11" ht="12.75">
      <c r="A79" s="5" t="s">
        <v>105</v>
      </c>
      <c r="B79" s="6">
        <v>0</v>
      </c>
      <c r="C79" s="6"/>
      <c r="D79" s="15"/>
      <c r="E79" s="6"/>
      <c r="F79" s="6"/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76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/>
      <c r="G82" s="5"/>
      <c r="H82" s="5"/>
      <c r="I82" s="5"/>
      <c r="J82" s="5"/>
      <c r="K82" s="6"/>
    </row>
    <row r="83" spans="1:11" ht="12.75">
      <c r="A83" s="5" t="s">
        <v>105</v>
      </c>
      <c r="B83" s="6">
        <f>C26</f>
        <v>2</v>
      </c>
      <c r="C83" s="6">
        <f>C27</f>
        <v>75</v>
      </c>
      <c r="D83" s="15">
        <f>SUM(C83)/(B83)</f>
        <v>37.5</v>
      </c>
      <c r="E83" s="6">
        <v>44</v>
      </c>
      <c r="F83" s="6"/>
      <c r="G83" s="5"/>
      <c r="H83" s="5"/>
      <c r="I83" s="5"/>
      <c r="J83" s="5"/>
      <c r="K83" s="6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ht="12.75">
      <c r="A85" s="5" t="s">
        <v>79</v>
      </c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7" t="s">
        <v>199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2.75">
      <c r="A87" s="7" t="s">
        <v>200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201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202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27" t="s">
        <v>67</v>
      </c>
      <c r="B91" s="6" t="s">
        <v>190</v>
      </c>
      <c r="C91" s="6" t="s">
        <v>87</v>
      </c>
      <c r="D91" s="6" t="s">
        <v>69</v>
      </c>
      <c r="E91" s="6" t="s">
        <v>68</v>
      </c>
      <c r="F91" s="6" t="s">
        <v>155</v>
      </c>
      <c r="G91" s="6" t="s">
        <v>156</v>
      </c>
      <c r="H91" s="6" t="s">
        <v>70</v>
      </c>
      <c r="I91" s="6" t="s">
        <v>170</v>
      </c>
      <c r="J91" s="6" t="s">
        <v>80</v>
      </c>
      <c r="K91" s="43"/>
    </row>
    <row r="92" spans="1:11" ht="12.75">
      <c r="A92" s="48" t="s">
        <v>161</v>
      </c>
      <c r="B92" s="8">
        <v>3</v>
      </c>
      <c r="C92" s="8">
        <v>2</v>
      </c>
      <c r="D92" s="8">
        <v>4</v>
      </c>
      <c r="E92" s="8">
        <v>1</v>
      </c>
      <c r="F92" s="8">
        <f aca="true" t="shared" si="2" ref="F92:F103">SUM(B92:E92)</f>
        <v>10</v>
      </c>
      <c r="G92" s="8">
        <v>0</v>
      </c>
      <c r="H92" s="8">
        <v>0</v>
      </c>
      <c r="I92" s="8">
        <v>0</v>
      </c>
      <c r="J92" s="8">
        <v>0</v>
      </c>
      <c r="K92" s="1"/>
    </row>
    <row r="93" spans="1:11" ht="12.75">
      <c r="A93" s="48" t="s">
        <v>180</v>
      </c>
      <c r="B93" s="8">
        <v>1</v>
      </c>
      <c r="C93" s="8">
        <v>6</v>
      </c>
      <c r="D93" s="8">
        <v>0</v>
      </c>
      <c r="E93" s="8">
        <v>0</v>
      </c>
      <c r="F93" s="8">
        <f t="shared" si="2"/>
        <v>7</v>
      </c>
      <c r="G93" s="8">
        <v>0</v>
      </c>
      <c r="H93" s="8">
        <v>1</v>
      </c>
      <c r="I93" s="8">
        <v>0</v>
      </c>
      <c r="J93" s="8">
        <v>0</v>
      </c>
      <c r="K93" s="1"/>
    </row>
    <row r="94" spans="1:11" ht="12.75">
      <c r="A94" s="48" t="s">
        <v>181</v>
      </c>
      <c r="B94" s="8">
        <v>3</v>
      </c>
      <c r="C94" s="8">
        <v>3</v>
      </c>
      <c r="D94" s="8">
        <v>1</v>
      </c>
      <c r="E94" s="8">
        <v>0</v>
      </c>
      <c r="F94" s="8">
        <f t="shared" si="2"/>
        <v>7</v>
      </c>
      <c r="G94" s="8">
        <v>1</v>
      </c>
      <c r="H94" s="8">
        <v>0</v>
      </c>
      <c r="I94" s="8">
        <v>0</v>
      </c>
      <c r="J94" s="8">
        <v>0</v>
      </c>
      <c r="K94" s="1"/>
    </row>
    <row r="95" spans="1:11" ht="12.75">
      <c r="A95" s="48" t="s">
        <v>166</v>
      </c>
      <c r="B95" s="8">
        <v>2</v>
      </c>
      <c r="C95" s="8">
        <v>3</v>
      </c>
      <c r="D95" s="8">
        <v>0</v>
      </c>
      <c r="E95" s="8">
        <v>0</v>
      </c>
      <c r="F95" s="8">
        <f t="shared" si="2"/>
        <v>5</v>
      </c>
      <c r="G95" s="8">
        <v>0</v>
      </c>
      <c r="H95" s="8">
        <v>0</v>
      </c>
      <c r="I95" s="8">
        <v>0</v>
      </c>
      <c r="J95" s="8">
        <v>0</v>
      </c>
      <c r="K95" s="1"/>
    </row>
    <row r="96" spans="1:11" ht="12.75">
      <c r="A96" s="48" t="s">
        <v>147</v>
      </c>
      <c r="B96" s="8">
        <v>2</v>
      </c>
      <c r="C96" s="8">
        <v>3</v>
      </c>
      <c r="D96" s="8">
        <v>0</v>
      </c>
      <c r="E96" s="8">
        <v>0</v>
      </c>
      <c r="F96" s="8">
        <f t="shared" si="2"/>
        <v>5</v>
      </c>
      <c r="G96" s="8">
        <v>0</v>
      </c>
      <c r="H96" s="8">
        <v>0</v>
      </c>
      <c r="I96" s="8">
        <v>1</v>
      </c>
      <c r="J96" s="8">
        <v>0</v>
      </c>
      <c r="K96" s="1"/>
    </row>
    <row r="97" spans="1:11" ht="12.75">
      <c r="A97" s="48" t="s">
        <v>159</v>
      </c>
      <c r="B97" s="8">
        <v>2</v>
      </c>
      <c r="C97" s="8">
        <v>2</v>
      </c>
      <c r="D97" s="8">
        <v>0</v>
      </c>
      <c r="E97" s="8">
        <v>0</v>
      </c>
      <c r="F97" s="8">
        <f t="shared" si="2"/>
        <v>4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8" t="s">
        <v>207</v>
      </c>
      <c r="B98" s="8">
        <v>1</v>
      </c>
      <c r="C98" s="8">
        <v>3</v>
      </c>
      <c r="D98" s="8">
        <v>0</v>
      </c>
      <c r="E98" s="8">
        <v>0</v>
      </c>
      <c r="F98" s="8">
        <f t="shared" si="2"/>
        <v>4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158</v>
      </c>
      <c r="B99" s="8">
        <v>0</v>
      </c>
      <c r="C99" s="8">
        <v>1</v>
      </c>
      <c r="D99" s="8">
        <v>1</v>
      </c>
      <c r="E99" s="8">
        <v>0</v>
      </c>
      <c r="F99" s="8">
        <f t="shared" si="2"/>
        <v>2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148</v>
      </c>
      <c r="B100" s="8">
        <v>1</v>
      </c>
      <c r="C100" s="8">
        <v>1</v>
      </c>
      <c r="D100" s="8">
        <v>0</v>
      </c>
      <c r="E100" s="8">
        <v>0</v>
      </c>
      <c r="F100" s="8">
        <f t="shared" si="2"/>
        <v>2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150</v>
      </c>
      <c r="B101" s="8">
        <v>2</v>
      </c>
      <c r="C101" s="8">
        <v>0</v>
      </c>
      <c r="D101" s="8">
        <v>0</v>
      </c>
      <c r="E101" s="8">
        <v>0</v>
      </c>
      <c r="F101" s="8">
        <f t="shared" si="2"/>
        <v>2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142</v>
      </c>
      <c r="B102" s="8">
        <v>0</v>
      </c>
      <c r="C102" s="8">
        <v>1</v>
      </c>
      <c r="D102" s="8">
        <v>0</v>
      </c>
      <c r="E102" s="8">
        <v>0</v>
      </c>
      <c r="F102" s="8">
        <f t="shared" si="2"/>
        <v>1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173</v>
      </c>
      <c r="B103" s="8">
        <v>0</v>
      </c>
      <c r="C103" s="8">
        <v>0</v>
      </c>
      <c r="D103" s="8">
        <v>0</v>
      </c>
      <c r="E103" s="8">
        <v>0</v>
      </c>
      <c r="F103" s="8">
        <f t="shared" si="2"/>
        <v>0</v>
      </c>
      <c r="G103" s="8">
        <v>0</v>
      </c>
      <c r="H103" s="8">
        <v>0</v>
      </c>
      <c r="I103" s="8">
        <v>1</v>
      </c>
      <c r="J103" s="8">
        <v>0</v>
      </c>
      <c r="K103" s="1"/>
    </row>
    <row r="104" spans="1:11" ht="12.75">
      <c r="A104" s="27" t="s">
        <v>8</v>
      </c>
      <c r="B104" s="28">
        <f aca="true" t="shared" si="3" ref="B104:J104">SUM(B92:B103)</f>
        <v>17</v>
      </c>
      <c r="C104" s="28">
        <f t="shared" si="3"/>
        <v>25</v>
      </c>
      <c r="D104" s="28">
        <f t="shared" si="3"/>
        <v>6</v>
      </c>
      <c r="E104" s="28">
        <f t="shared" si="3"/>
        <v>1</v>
      </c>
      <c r="F104" s="28">
        <f t="shared" si="3"/>
        <v>49</v>
      </c>
      <c r="G104" s="28">
        <f t="shared" si="3"/>
        <v>1</v>
      </c>
      <c r="H104" s="28">
        <f t="shared" si="3"/>
        <v>1</v>
      </c>
      <c r="I104" s="28">
        <f t="shared" si="3"/>
        <v>2</v>
      </c>
      <c r="J104" s="28">
        <f t="shared" si="3"/>
        <v>0</v>
      </c>
      <c r="K104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18</v>
      </c>
      <c r="D4" s="1">
        <v>14</v>
      </c>
      <c r="E4" s="1">
        <v>7</v>
      </c>
      <c r="F4" s="1"/>
      <c r="G4" s="1"/>
      <c r="H4" s="1">
        <f>SUM(B4:G4)</f>
        <v>46</v>
      </c>
      <c r="I4" s="24"/>
      <c r="J4" s="1"/>
    </row>
    <row r="5" spans="1:10" ht="12.75">
      <c r="A5" t="s">
        <v>107</v>
      </c>
      <c r="B5" s="1">
        <v>0</v>
      </c>
      <c r="C5" s="1">
        <v>7</v>
      </c>
      <c r="D5" s="1">
        <v>0</v>
      </c>
      <c r="E5" s="1">
        <v>13</v>
      </c>
      <c r="F5" s="1"/>
      <c r="G5" s="1"/>
      <c r="H5" s="1">
        <f>SUM(B5:G5)</f>
        <v>20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108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16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7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0.5384615384615384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61</v>
      </c>
      <c r="C18" s="8">
        <f>SUM(C19)+(C24)</f>
        <v>50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52</v>
      </c>
      <c r="C19" s="8">
        <v>19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276</v>
      </c>
      <c r="C20" s="8">
        <v>34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90</v>
      </c>
      <c r="C21" s="8">
        <v>304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366</v>
      </c>
      <c r="C22" s="8">
        <f>SUM(C20)+(C21)</f>
        <v>338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7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9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4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97</v>
      </c>
      <c r="C27" s="8">
        <v>65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32.333333333333336</v>
      </c>
      <c r="C28" s="9">
        <f>SUM(C27/C26)</f>
        <v>21.666666666666668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87</v>
      </c>
      <c r="C32" s="8">
        <v>70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218</v>
      </c>
      <c r="C33" s="46" t="s">
        <v>219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55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22</v>
      </c>
      <c r="C36" s="8">
        <v>139</v>
      </c>
      <c r="D36" s="9">
        <f aca="true" t="shared" si="0" ref="D36:D45">SUM(C36)/(B36)</f>
        <v>6.318181818181818</v>
      </c>
      <c r="E36" s="1">
        <v>22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111</v>
      </c>
      <c r="B37" s="8">
        <v>14</v>
      </c>
      <c r="C37" s="8">
        <v>89</v>
      </c>
      <c r="D37" s="9">
        <f t="shared" si="0"/>
        <v>6.357142857142857</v>
      </c>
      <c r="E37" s="1">
        <v>54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5</v>
      </c>
      <c r="C38" s="8">
        <v>31</v>
      </c>
      <c r="D38" s="9">
        <f t="shared" si="0"/>
        <v>6.2</v>
      </c>
      <c r="E38" s="1">
        <v>10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148</v>
      </c>
      <c r="B39" s="8">
        <v>3</v>
      </c>
      <c r="C39" s="8">
        <v>13</v>
      </c>
      <c r="D39" s="9">
        <f t="shared" si="0"/>
        <v>4.333333333333333</v>
      </c>
      <c r="E39" s="1">
        <v>10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145</v>
      </c>
      <c r="B40" s="8">
        <v>2</v>
      </c>
      <c r="C40" s="8">
        <v>4</v>
      </c>
      <c r="D40" s="9">
        <f t="shared" si="0"/>
        <v>2</v>
      </c>
      <c r="E40" s="1">
        <v>3</v>
      </c>
      <c r="F40" s="8">
        <v>1</v>
      </c>
      <c r="G40" s="8"/>
      <c r="H40" s="8"/>
      <c r="I40" s="8"/>
      <c r="J40" s="8"/>
      <c r="K40" s="8"/>
    </row>
    <row r="41" spans="1:11" ht="12.75">
      <c r="A41" s="7" t="s">
        <v>161</v>
      </c>
      <c r="B41" s="8">
        <v>1</v>
      </c>
      <c r="C41" s="8">
        <v>2</v>
      </c>
      <c r="D41" s="9">
        <f t="shared" si="0"/>
        <v>2</v>
      </c>
      <c r="E41" s="1">
        <v>2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146</v>
      </c>
      <c r="B42" s="8">
        <v>2</v>
      </c>
      <c r="C42" s="8">
        <v>3</v>
      </c>
      <c r="D42" s="9">
        <f t="shared" si="0"/>
        <v>1.5</v>
      </c>
      <c r="E42" s="1">
        <v>2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151</v>
      </c>
      <c r="B43" s="8">
        <v>3</v>
      </c>
      <c r="C43" s="8">
        <v>-5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52</v>
      </c>
      <c r="C44" s="6">
        <f>SUM(C36:C43)</f>
        <v>276</v>
      </c>
      <c r="D44" s="15">
        <f t="shared" si="0"/>
        <v>5.3076923076923075</v>
      </c>
      <c r="E44" s="6">
        <v>54</v>
      </c>
      <c r="F44" s="6">
        <f>SUM(F36:F43)</f>
        <v>4</v>
      </c>
      <c r="G44" s="6"/>
      <c r="H44" s="6"/>
      <c r="I44" s="6"/>
      <c r="J44" s="6"/>
      <c r="K44" s="6"/>
    </row>
    <row r="45" spans="1:11" ht="12.75">
      <c r="A45" s="5" t="s">
        <v>107</v>
      </c>
      <c r="B45" s="6">
        <f>C19</f>
        <v>19</v>
      </c>
      <c r="C45" s="6">
        <f>C20</f>
        <v>34</v>
      </c>
      <c r="D45" s="15">
        <f t="shared" si="0"/>
        <v>1.7894736842105263</v>
      </c>
      <c r="E45" s="6">
        <v>13</v>
      </c>
      <c r="F45" s="6">
        <v>1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111</v>
      </c>
      <c r="B48" s="8">
        <v>7</v>
      </c>
      <c r="C48" s="8">
        <v>9</v>
      </c>
      <c r="D48" s="8">
        <v>0</v>
      </c>
      <c r="E48" s="10">
        <f>SUM(B48)/(C48)</f>
        <v>0.7777777777777778</v>
      </c>
      <c r="F48" s="8">
        <v>90</v>
      </c>
      <c r="G48" s="16">
        <f>SUM(F48)/(C48)</f>
        <v>10</v>
      </c>
      <c r="H48" s="8">
        <v>1</v>
      </c>
      <c r="I48" s="1">
        <v>43</v>
      </c>
      <c r="J48" s="8"/>
      <c r="K48" s="8"/>
    </row>
    <row r="49" spans="1:11" ht="12.75">
      <c r="A49" s="5" t="s">
        <v>8</v>
      </c>
      <c r="B49" s="6">
        <f>SUM(B48:B48)</f>
        <v>7</v>
      </c>
      <c r="C49" s="6">
        <f>SUM(C48:C48)</f>
        <v>9</v>
      </c>
      <c r="D49" s="6">
        <f>SUM(D48:D48)</f>
        <v>0</v>
      </c>
      <c r="E49" s="17">
        <f>SUM(B49)/(C49)</f>
        <v>0.7777777777777778</v>
      </c>
      <c r="F49" s="6">
        <f>SUM(F48:F48)</f>
        <v>90</v>
      </c>
      <c r="G49" s="18">
        <f>SUM(F49)/(C49)</f>
        <v>10</v>
      </c>
      <c r="H49" s="6">
        <f>SUM(H48:H48)</f>
        <v>1</v>
      </c>
      <c r="I49" s="6">
        <v>43</v>
      </c>
      <c r="J49" s="6"/>
      <c r="K49" s="6"/>
    </row>
    <row r="50" spans="1:11" ht="12.75">
      <c r="A50" s="5" t="s">
        <v>107</v>
      </c>
      <c r="B50" s="6">
        <f>C23</f>
        <v>13</v>
      </c>
      <c r="C50" s="6">
        <f>C24</f>
        <v>31</v>
      </c>
      <c r="D50" s="6">
        <f>C25</f>
        <v>4</v>
      </c>
      <c r="E50" s="17">
        <f>SUM(B50)/(C50)</f>
        <v>0.41935483870967744</v>
      </c>
      <c r="F50" s="6">
        <f>C21</f>
        <v>304</v>
      </c>
      <c r="G50" s="18">
        <f>SUM(F50)/(C50)</f>
        <v>9.806451612903226</v>
      </c>
      <c r="H50" s="6">
        <v>2</v>
      </c>
      <c r="I50" s="6" t="s">
        <v>220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/>
      <c r="H52" s="6"/>
      <c r="I52" s="6"/>
      <c r="J52" s="6"/>
      <c r="K52" s="6"/>
    </row>
    <row r="53" spans="1:11" ht="12.75">
      <c r="A53" s="7" t="s">
        <v>150</v>
      </c>
      <c r="B53" s="8">
        <v>2</v>
      </c>
      <c r="C53" s="8">
        <v>55</v>
      </c>
      <c r="D53" s="9">
        <f aca="true" t="shared" si="1" ref="D53:D58">SUM(C53)/(B53)</f>
        <v>27.5</v>
      </c>
      <c r="E53" s="1">
        <v>43</v>
      </c>
      <c r="F53" s="8">
        <v>1</v>
      </c>
      <c r="G53" s="8"/>
      <c r="H53" s="8"/>
      <c r="I53" s="8"/>
      <c r="J53" s="8"/>
      <c r="K53" s="8"/>
    </row>
    <row r="54" spans="1:11" ht="12.75">
      <c r="A54" s="7" t="s">
        <v>147</v>
      </c>
      <c r="B54" s="8">
        <v>2</v>
      </c>
      <c r="C54" s="8">
        <v>18</v>
      </c>
      <c r="D54" s="9">
        <f t="shared" si="1"/>
        <v>9</v>
      </c>
      <c r="E54" s="1">
        <v>13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173</v>
      </c>
      <c r="B55" s="8">
        <v>2</v>
      </c>
      <c r="C55" s="8">
        <v>10</v>
      </c>
      <c r="D55" s="9">
        <f t="shared" si="1"/>
        <v>5</v>
      </c>
      <c r="E55" s="1">
        <v>11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146</v>
      </c>
      <c r="B56" s="8">
        <v>1</v>
      </c>
      <c r="C56" s="8">
        <v>7</v>
      </c>
      <c r="D56" s="9">
        <f>SUM(C56)/(B56)</f>
        <v>7</v>
      </c>
      <c r="E56" s="1">
        <v>7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SUM(B53:B56)</f>
        <v>7</v>
      </c>
      <c r="C57" s="6">
        <f>SUM(C53:C56)</f>
        <v>90</v>
      </c>
      <c r="D57" s="15">
        <f t="shared" si="1"/>
        <v>12.857142857142858</v>
      </c>
      <c r="E57" s="6">
        <v>43</v>
      </c>
      <c r="F57" s="6">
        <f>SUM(F53:F56)</f>
        <v>1</v>
      </c>
      <c r="G57" s="6"/>
      <c r="H57" s="6"/>
      <c r="I57" s="6"/>
      <c r="J57" s="6"/>
      <c r="K57" s="14"/>
    </row>
    <row r="58" spans="1:11" ht="12.75">
      <c r="A58" s="5" t="s">
        <v>107</v>
      </c>
      <c r="B58" s="6">
        <f>C23</f>
        <v>13</v>
      </c>
      <c r="C58" s="6">
        <f>C21</f>
        <v>304</v>
      </c>
      <c r="D58" s="15">
        <f t="shared" si="1"/>
        <v>23.384615384615383</v>
      </c>
      <c r="E58" s="6" t="s">
        <v>220</v>
      </c>
      <c r="F58" s="6">
        <v>2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93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150</v>
      </c>
      <c r="B62" s="8">
        <v>0</v>
      </c>
      <c r="C62" s="8">
        <v>1</v>
      </c>
      <c r="D62" s="8">
        <v>1</v>
      </c>
      <c r="E62" s="8">
        <v>0</v>
      </c>
      <c r="F62" s="8">
        <v>1</v>
      </c>
      <c r="G62" s="8">
        <v>0</v>
      </c>
      <c r="H62" s="8">
        <v>0</v>
      </c>
      <c r="I62" s="8">
        <f aca="true" t="shared" si="2" ref="I62:I68">SUM(B62*6)+(C62*6)+(D62*6)+(E62)+(F62*2)+(G62*3)+(H62*2)</f>
        <v>14</v>
      </c>
      <c r="J62" s="8"/>
      <c r="K62" s="8"/>
    </row>
    <row r="63" spans="1:11" ht="12.75">
      <c r="A63" s="7" t="s">
        <v>142</v>
      </c>
      <c r="B63" s="8">
        <v>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12</v>
      </c>
      <c r="J63" s="8"/>
      <c r="K63" s="8"/>
    </row>
    <row r="64" spans="1:11" ht="12.75">
      <c r="A64" s="7" t="s">
        <v>205</v>
      </c>
      <c r="B64" s="8">
        <v>0</v>
      </c>
      <c r="C64" s="8">
        <v>0</v>
      </c>
      <c r="D64" s="8">
        <v>0</v>
      </c>
      <c r="E64" s="8">
        <v>5</v>
      </c>
      <c r="F64" s="8">
        <v>0</v>
      </c>
      <c r="G64" s="8">
        <v>1</v>
      </c>
      <c r="H64" s="8">
        <v>0</v>
      </c>
      <c r="I64" s="8">
        <f>SUM(B64*6)+(C64*6)+(D64*6)+(E64)+(F64*2)+(G64*3)+(H64*2)</f>
        <v>8</v>
      </c>
      <c r="J64" s="8"/>
      <c r="K64" s="8"/>
    </row>
    <row r="65" spans="1:11" ht="12.75">
      <c r="A65" s="7" t="s">
        <v>111</v>
      </c>
      <c r="B65" s="8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>SUM(B65*6)+(C65*6)+(D65*6)+(E65)+(F65*2)+(G65*3)+(H65*2)</f>
        <v>6</v>
      </c>
      <c r="J65" s="8"/>
      <c r="K65" s="8"/>
    </row>
    <row r="66" spans="1:11" ht="12.75">
      <c r="A66" s="7" t="s">
        <v>145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 t="shared" si="2"/>
        <v>6</v>
      </c>
      <c r="J66" s="8"/>
      <c r="K66" s="8"/>
    </row>
    <row r="67" spans="1:11" ht="12.75">
      <c r="A67" s="5" t="s">
        <v>8</v>
      </c>
      <c r="B67" s="6">
        <f aca="true" t="shared" si="3" ref="B67:H67">SUM(B62:B66)</f>
        <v>4</v>
      </c>
      <c r="C67" s="6">
        <f t="shared" si="3"/>
        <v>1</v>
      </c>
      <c r="D67" s="6">
        <f t="shared" si="3"/>
        <v>1</v>
      </c>
      <c r="E67" s="6">
        <f t="shared" si="3"/>
        <v>5</v>
      </c>
      <c r="F67" s="6">
        <f t="shared" si="3"/>
        <v>1</v>
      </c>
      <c r="G67" s="6">
        <f t="shared" si="3"/>
        <v>1</v>
      </c>
      <c r="H67" s="6">
        <f t="shared" si="3"/>
        <v>0</v>
      </c>
      <c r="I67" s="6">
        <f t="shared" si="2"/>
        <v>46</v>
      </c>
      <c r="J67" s="6"/>
      <c r="K67" s="14"/>
    </row>
    <row r="68" spans="1:11" ht="12.75">
      <c r="A68" s="5" t="s">
        <v>107</v>
      </c>
      <c r="B68" s="6">
        <f>F45</f>
        <v>1</v>
      </c>
      <c r="C68" s="6">
        <f>H50</f>
        <v>2</v>
      </c>
      <c r="D68" s="6">
        <f>SUM(F78)+(F82)+(F89)</f>
        <v>0</v>
      </c>
      <c r="E68" s="6">
        <f>B73</f>
        <v>2</v>
      </c>
      <c r="F68" s="6">
        <v>0</v>
      </c>
      <c r="G68" s="6">
        <f>E73</f>
        <v>0</v>
      </c>
      <c r="H68" s="6">
        <v>0</v>
      </c>
      <c r="I68" s="6">
        <f t="shared" si="2"/>
        <v>20</v>
      </c>
      <c r="J68" s="6"/>
      <c r="K68" s="14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ht="12.75">
      <c r="A70" s="5" t="s">
        <v>58</v>
      </c>
      <c r="B70" s="6" t="s">
        <v>59</v>
      </c>
      <c r="C70" s="6" t="s">
        <v>60</v>
      </c>
      <c r="D70" s="6" t="s">
        <v>46</v>
      </c>
      <c r="E70" s="6" t="s">
        <v>84</v>
      </c>
      <c r="F70" s="6" t="s">
        <v>61</v>
      </c>
      <c r="G70" s="6" t="s">
        <v>46</v>
      </c>
      <c r="H70" s="6" t="s">
        <v>41</v>
      </c>
      <c r="I70" s="6" t="s">
        <v>57</v>
      </c>
      <c r="J70" s="19" t="s">
        <v>71</v>
      </c>
      <c r="K70" s="14"/>
    </row>
    <row r="71" spans="1:11" ht="12.75">
      <c r="A71" s="7" t="s">
        <v>205</v>
      </c>
      <c r="B71" s="8">
        <v>5</v>
      </c>
      <c r="C71" s="8">
        <v>5</v>
      </c>
      <c r="D71" s="10">
        <f>SUM(B71/C71)</f>
        <v>1</v>
      </c>
      <c r="E71" s="20">
        <v>1</v>
      </c>
      <c r="F71" s="20">
        <v>2</v>
      </c>
      <c r="G71" s="17">
        <v>0</v>
      </c>
      <c r="H71" s="1">
        <v>24</v>
      </c>
      <c r="I71" s="8">
        <f>SUM(B71)+(E71*3)</f>
        <v>8</v>
      </c>
      <c r="J71" s="22" t="s">
        <v>221</v>
      </c>
      <c r="K71" s="8"/>
    </row>
    <row r="72" spans="1:11" ht="12.75">
      <c r="A72" s="5" t="s">
        <v>8</v>
      </c>
      <c r="B72" s="6">
        <f>SUM(B71:B71)</f>
        <v>5</v>
      </c>
      <c r="C72" s="6">
        <f>SUM(C71:C71)</f>
        <v>5</v>
      </c>
      <c r="D72" s="17">
        <f>SUM(B72/C72)</f>
        <v>1</v>
      </c>
      <c r="E72" s="6">
        <f>SUM(E71:E71)</f>
        <v>1</v>
      </c>
      <c r="F72" s="6">
        <f>SUM(F71:F71)</f>
        <v>2</v>
      </c>
      <c r="G72" s="17">
        <v>0</v>
      </c>
      <c r="H72" s="6">
        <v>24</v>
      </c>
      <c r="I72" s="6">
        <f>SUM(B72)+(E72*3)</f>
        <v>8</v>
      </c>
      <c r="J72" s="19" t="s">
        <v>221</v>
      </c>
      <c r="K72" s="6"/>
    </row>
    <row r="73" spans="1:11" ht="12.75">
      <c r="A73" s="5" t="s">
        <v>107</v>
      </c>
      <c r="B73" s="6">
        <v>2</v>
      </c>
      <c r="C73" s="6">
        <v>2</v>
      </c>
      <c r="D73" s="17">
        <f>SUM(B73/C73)</f>
        <v>1</v>
      </c>
      <c r="E73" s="23">
        <v>0</v>
      </c>
      <c r="F73" s="23">
        <v>0</v>
      </c>
      <c r="G73" s="17">
        <v>0</v>
      </c>
      <c r="H73" s="6" t="s">
        <v>91</v>
      </c>
      <c r="I73" s="6">
        <f>SUM(B73)+(E73*3)</f>
        <v>2</v>
      </c>
      <c r="J73" s="19"/>
      <c r="K73" s="6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5" t="s">
        <v>72</v>
      </c>
      <c r="B75" s="6" t="s">
        <v>73</v>
      </c>
      <c r="C75" s="6" t="s">
        <v>40</v>
      </c>
      <c r="D75" s="6" t="s">
        <v>9</v>
      </c>
      <c r="E75" s="6" t="s">
        <v>41</v>
      </c>
      <c r="F75" s="6" t="s">
        <v>42</v>
      </c>
      <c r="G75" s="6"/>
      <c r="H75" s="6"/>
      <c r="I75" s="6"/>
      <c r="J75" s="6"/>
      <c r="K75" s="6"/>
    </row>
    <row r="76" spans="1:11" ht="12.75">
      <c r="A76" s="7" t="s">
        <v>173</v>
      </c>
      <c r="B76" s="8">
        <v>2</v>
      </c>
      <c r="C76" s="8">
        <v>100</v>
      </c>
      <c r="D76" s="9">
        <f>SUM(C76)/(B76)</f>
        <v>50</v>
      </c>
      <c r="E76" s="1">
        <v>50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SUM(B76:B76)</f>
        <v>2</v>
      </c>
      <c r="C77" s="6">
        <f>SUM(C76:C76)</f>
        <v>100</v>
      </c>
      <c r="D77" s="15">
        <f>SUM(C77)/(B77)</f>
        <v>50</v>
      </c>
      <c r="E77" s="6">
        <v>50</v>
      </c>
      <c r="F77" s="6">
        <f>SUM(F76:F76)</f>
        <v>0</v>
      </c>
      <c r="G77" s="6"/>
      <c r="H77" s="6"/>
      <c r="I77" s="6"/>
      <c r="J77" s="6"/>
      <c r="K77" s="14"/>
    </row>
    <row r="78" spans="1:11" ht="12.75">
      <c r="A78" s="5" t="s">
        <v>107</v>
      </c>
      <c r="B78" s="6">
        <v>2</v>
      </c>
      <c r="C78" s="6">
        <v>27</v>
      </c>
      <c r="D78" s="15">
        <f>SUM(C78)/(B78)</f>
        <v>13.5</v>
      </c>
      <c r="E78" s="6">
        <v>16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74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v>0</v>
      </c>
      <c r="C81" s="6"/>
      <c r="D81" s="15"/>
      <c r="E81" s="6"/>
      <c r="F81" s="6"/>
      <c r="G81" s="5"/>
      <c r="H81" s="5"/>
      <c r="I81" s="5"/>
      <c r="J81" s="5"/>
      <c r="K81" s="6"/>
    </row>
    <row r="82" spans="1:11" ht="12.75">
      <c r="A82" s="5" t="s">
        <v>107</v>
      </c>
      <c r="B82" s="6">
        <v>1</v>
      </c>
      <c r="C82" s="6">
        <v>1</v>
      </c>
      <c r="D82" s="15">
        <f>SUM(C82)/(B82)</f>
        <v>1</v>
      </c>
      <c r="E82" s="6">
        <v>1</v>
      </c>
      <c r="F82" s="6">
        <v>0</v>
      </c>
      <c r="G82" s="5"/>
      <c r="H82" s="5"/>
      <c r="I82" s="5"/>
      <c r="J82" s="5"/>
      <c r="K82" s="6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65</v>
      </c>
      <c r="B84" s="6" t="s">
        <v>75</v>
      </c>
      <c r="C84" s="6" t="s">
        <v>40</v>
      </c>
      <c r="D84" s="6" t="s">
        <v>9</v>
      </c>
      <c r="E84" s="6" t="s">
        <v>41</v>
      </c>
      <c r="F84" s="6" t="s">
        <v>42</v>
      </c>
      <c r="G84" s="12"/>
      <c r="H84" s="12"/>
      <c r="I84" s="12"/>
      <c r="J84" s="12"/>
      <c r="K84" s="14"/>
    </row>
    <row r="85" spans="1:11" ht="12.75">
      <c r="A85" s="7" t="s">
        <v>150</v>
      </c>
      <c r="B85" s="8">
        <v>2</v>
      </c>
      <c r="C85" s="8">
        <v>64</v>
      </c>
      <c r="D85" s="9">
        <f>SUM(C85)/(B85)</f>
        <v>32</v>
      </c>
      <c r="E85" s="1" t="s">
        <v>222</v>
      </c>
      <c r="F85" s="8">
        <v>1</v>
      </c>
      <c r="G85" s="12"/>
      <c r="H85" s="12"/>
      <c r="I85" s="12"/>
      <c r="J85" s="12"/>
      <c r="K85" s="14"/>
    </row>
    <row r="86" spans="1:11" ht="12.75">
      <c r="A86" s="7" t="s">
        <v>147</v>
      </c>
      <c r="B86" s="8">
        <v>1</v>
      </c>
      <c r="C86" s="8">
        <v>0</v>
      </c>
      <c r="D86" s="9">
        <f>SUM(C86)/(B86)</f>
        <v>0</v>
      </c>
      <c r="E86" s="1">
        <v>0</v>
      </c>
      <c r="F86" s="8">
        <v>0</v>
      </c>
      <c r="G86" s="12"/>
      <c r="H86" s="12"/>
      <c r="I86" s="12"/>
      <c r="J86" s="12"/>
      <c r="K86" s="14"/>
    </row>
    <row r="87" spans="1:11" ht="12.75">
      <c r="A87" s="7" t="s">
        <v>173</v>
      </c>
      <c r="B87" s="8">
        <v>1</v>
      </c>
      <c r="C87" s="8">
        <v>0</v>
      </c>
      <c r="D87" s="9">
        <f>SUM(C87)/(B87)</f>
        <v>0</v>
      </c>
      <c r="E87" s="1">
        <v>0</v>
      </c>
      <c r="F87" s="8">
        <v>0</v>
      </c>
      <c r="G87" s="12"/>
      <c r="H87" s="12"/>
      <c r="I87" s="12"/>
      <c r="J87" s="12"/>
      <c r="K87" s="14"/>
    </row>
    <row r="88" spans="1:11" ht="12.75">
      <c r="A88" s="5" t="s">
        <v>8</v>
      </c>
      <c r="B88" s="6">
        <f>SUM(B85:B87)</f>
        <v>4</v>
      </c>
      <c r="C88" s="6">
        <f>SUM(C85:C87)</f>
        <v>64</v>
      </c>
      <c r="D88" s="15">
        <f>SUM(C88)/(B88)</f>
        <v>16</v>
      </c>
      <c r="E88" s="6" t="s">
        <v>222</v>
      </c>
      <c r="F88" s="6">
        <f>SUM(F85:F87)</f>
        <v>1</v>
      </c>
      <c r="G88" s="12"/>
      <c r="H88" s="12"/>
      <c r="I88" s="12"/>
      <c r="J88" s="12"/>
      <c r="K88" s="14"/>
    </row>
    <row r="89" spans="1:11" ht="12.75">
      <c r="A89" s="5" t="s">
        <v>107</v>
      </c>
      <c r="B89" s="6">
        <v>0</v>
      </c>
      <c r="C89" s="6"/>
      <c r="D89" s="15"/>
      <c r="E89" s="6"/>
      <c r="F89" s="6">
        <v>0</v>
      </c>
      <c r="G89" s="7"/>
      <c r="H89" s="7"/>
      <c r="I89" s="7"/>
      <c r="J89" s="7"/>
      <c r="K89" s="8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4"/>
    </row>
    <row r="91" spans="1:11" ht="12.75">
      <c r="A91" s="5" t="s">
        <v>66</v>
      </c>
      <c r="B91" s="6" t="s">
        <v>76</v>
      </c>
      <c r="C91" s="6" t="s">
        <v>40</v>
      </c>
      <c r="D91" s="6" t="s">
        <v>9</v>
      </c>
      <c r="E91" s="6" t="s">
        <v>41</v>
      </c>
      <c r="F91" s="6"/>
      <c r="G91" s="12"/>
      <c r="H91" s="12"/>
      <c r="I91" s="12"/>
      <c r="J91" s="12"/>
      <c r="K91" s="14"/>
    </row>
    <row r="92" spans="1:11" ht="12.75">
      <c r="A92" s="7" t="s">
        <v>146</v>
      </c>
      <c r="B92" s="8">
        <v>3</v>
      </c>
      <c r="C92" s="8">
        <v>97</v>
      </c>
      <c r="D92" s="9">
        <f>SUM(C92)/(B92)</f>
        <v>32.333333333333336</v>
      </c>
      <c r="E92" s="1">
        <v>34</v>
      </c>
      <c r="F92" s="8"/>
      <c r="G92" s="7"/>
      <c r="H92" s="7"/>
      <c r="I92" s="7"/>
      <c r="J92" s="7"/>
      <c r="K92" s="8"/>
    </row>
    <row r="93" spans="1:11" ht="12.75">
      <c r="A93" s="5" t="s">
        <v>8</v>
      </c>
      <c r="B93" s="6">
        <f>SUM(B92:B92)</f>
        <v>3</v>
      </c>
      <c r="C93" s="6">
        <f>SUM(C92:C92)</f>
        <v>97</v>
      </c>
      <c r="D93" s="15">
        <f>SUM(C93)/(B93)</f>
        <v>32.333333333333336</v>
      </c>
      <c r="E93" s="6">
        <v>34</v>
      </c>
      <c r="F93" s="6"/>
      <c r="G93" s="5"/>
      <c r="H93" s="5"/>
      <c r="I93" s="5"/>
      <c r="J93" s="5"/>
      <c r="K93" s="6"/>
    </row>
    <row r="94" spans="1:11" ht="12.75">
      <c r="A94" s="5" t="s">
        <v>107</v>
      </c>
      <c r="B94" s="6">
        <f>C26</f>
        <v>3</v>
      </c>
      <c r="C94" s="6">
        <f>C27</f>
        <v>65</v>
      </c>
      <c r="D94" s="15">
        <f>SUM(C94)/(B94)</f>
        <v>21.666666666666668</v>
      </c>
      <c r="E94" s="6">
        <v>27</v>
      </c>
      <c r="F94" s="6"/>
      <c r="G94" s="5"/>
      <c r="H94" s="5"/>
      <c r="I94" s="5"/>
      <c r="J94" s="5"/>
      <c r="K94" s="6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5" t="s">
        <v>79</v>
      </c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ht="12.75">
      <c r="A97" s="7" t="s">
        <v>208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209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210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211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212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213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214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 t="s">
        <v>215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 t="s">
        <v>216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 t="s">
        <v>217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27" t="s">
        <v>67</v>
      </c>
      <c r="B108" s="6" t="s">
        <v>190</v>
      </c>
      <c r="C108" s="6" t="s">
        <v>87</v>
      </c>
      <c r="D108" s="6" t="s">
        <v>69</v>
      </c>
      <c r="E108" s="6" t="s">
        <v>68</v>
      </c>
      <c r="F108" s="6" t="s">
        <v>155</v>
      </c>
      <c r="G108" s="6" t="s">
        <v>156</v>
      </c>
      <c r="H108" s="6" t="s">
        <v>70</v>
      </c>
      <c r="I108" s="6" t="s">
        <v>170</v>
      </c>
      <c r="J108" s="6" t="s">
        <v>80</v>
      </c>
      <c r="K108" s="43"/>
    </row>
    <row r="109" spans="1:11" ht="12.75">
      <c r="A109" s="48" t="s">
        <v>161</v>
      </c>
      <c r="B109" s="8">
        <v>4</v>
      </c>
      <c r="C109" s="8">
        <v>1</v>
      </c>
      <c r="D109" s="8">
        <v>0</v>
      </c>
      <c r="E109" s="8">
        <v>0</v>
      </c>
      <c r="F109" s="8">
        <f aca="true" t="shared" si="4" ref="F109:F126">SUM(B109:E109)</f>
        <v>5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147</v>
      </c>
      <c r="B110" s="8">
        <v>2</v>
      </c>
      <c r="C110" s="8">
        <v>2</v>
      </c>
      <c r="D110" s="8">
        <v>1</v>
      </c>
      <c r="E110" s="8">
        <v>0</v>
      </c>
      <c r="F110" s="8">
        <f t="shared" si="4"/>
        <v>5</v>
      </c>
      <c r="G110" s="8">
        <v>0</v>
      </c>
      <c r="H110" s="8">
        <v>0</v>
      </c>
      <c r="I110" s="8">
        <v>0</v>
      </c>
      <c r="J110" s="8">
        <v>1</v>
      </c>
      <c r="K110" s="1"/>
    </row>
    <row r="111" spans="1:11" ht="12.75">
      <c r="A111" s="48" t="s">
        <v>181</v>
      </c>
      <c r="B111" s="8">
        <v>1</v>
      </c>
      <c r="C111" s="8">
        <v>2</v>
      </c>
      <c r="D111" s="8">
        <v>1</v>
      </c>
      <c r="E111" s="8">
        <v>0</v>
      </c>
      <c r="F111" s="8">
        <f t="shared" si="4"/>
        <v>4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146</v>
      </c>
      <c r="B112" s="8">
        <v>3</v>
      </c>
      <c r="C112" s="8">
        <v>0</v>
      </c>
      <c r="D112" s="8">
        <v>0</v>
      </c>
      <c r="E112" s="8">
        <v>0</v>
      </c>
      <c r="F112" s="8">
        <f t="shared" si="4"/>
        <v>3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180</v>
      </c>
      <c r="B113" s="8">
        <v>1</v>
      </c>
      <c r="C113" s="8">
        <v>1</v>
      </c>
      <c r="D113" s="8">
        <v>1</v>
      </c>
      <c r="E113" s="8">
        <v>0</v>
      </c>
      <c r="F113" s="8">
        <f t="shared" si="4"/>
        <v>3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150</v>
      </c>
      <c r="B114" s="8">
        <v>2</v>
      </c>
      <c r="C114" s="8">
        <v>0</v>
      </c>
      <c r="D114" s="8">
        <v>0</v>
      </c>
      <c r="E114" s="8">
        <v>0</v>
      </c>
      <c r="F114" s="8">
        <f t="shared" si="4"/>
        <v>2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8" t="s">
        <v>144</v>
      </c>
      <c r="B115" s="8">
        <v>2</v>
      </c>
      <c r="C115" s="8">
        <v>0</v>
      </c>
      <c r="D115" s="8">
        <v>0</v>
      </c>
      <c r="E115" s="8">
        <v>0</v>
      </c>
      <c r="F115" s="8">
        <f t="shared" si="4"/>
        <v>2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173</v>
      </c>
      <c r="B116" s="8">
        <v>2</v>
      </c>
      <c r="C116" s="8">
        <v>0</v>
      </c>
      <c r="D116" s="8">
        <v>0</v>
      </c>
      <c r="E116" s="8">
        <v>0</v>
      </c>
      <c r="F116" s="8">
        <f t="shared" si="4"/>
        <v>2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8" t="s">
        <v>142</v>
      </c>
      <c r="B117" s="8">
        <v>2</v>
      </c>
      <c r="C117" s="8">
        <v>0</v>
      </c>
      <c r="D117" s="8">
        <v>0</v>
      </c>
      <c r="E117" s="8">
        <v>0</v>
      </c>
      <c r="F117" s="8">
        <f t="shared" si="4"/>
        <v>2</v>
      </c>
      <c r="G117" s="8">
        <v>0</v>
      </c>
      <c r="H117" s="8">
        <v>0</v>
      </c>
      <c r="I117" s="8">
        <v>1</v>
      </c>
      <c r="J117" s="8">
        <v>0</v>
      </c>
      <c r="K117" s="1"/>
    </row>
    <row r="118" spans="1:11" ht="12.75">
      <c r="A118" s="48" t="s">
        <v>148</v>
      </c>
      <c r="B118" s="8">
        <v>2</v>
      </c>
      <c r="C118" s="8">
        <v>0</v>
      </c>
      <c r="D118" s="8">
        <v>0</v>
      </c>
      <c r="E118" s="8">
        <v>0</v>
      </c>
      <c r="F118" s="8">
        <f t="shared" si="4"/>
        <v>2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8" t="s">
        <v>159</v>
      </c>
      <c r="B119" s="8">
        <v>0</v>
      </c>
      <c r="C119" s="8">
        <v>1</v>
      </c>
      <c r="D119" s="8">
        <v>0</v>
      </c>
      <c r="E119" s="8">
        <v>1</v>
      </c>
      <c r="F119" s="8">
        <f t="shared" si="4"/>
        <v>2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8" t="s">
        <v>158</v>
      </c>
      <c r="B120" s="8">
        <v>0</v>
      </c>
      <c r="C120" s="8">
        <v>1</v>
      </c>
      <c r="D120" s="8">
        <v>0</v>
      </c>
      <c r="E120" s="8">
        <v>1</v>
      </c>
      <c r="F120" s="8">
        <f t="shared" si="4"/>
        <v>2</v>
      </c>
      <c r="G120" s="8">
        <v>1</v>
      </c>
      <c r="H120" s="8">
        <v>0</v>
      </c>
      <c r="I120" s="8">
        <v>0</v>
      </c>
      <c r="J120" s="8">
        <v>0</v>
      </c>
      <c r="K120" s="1"/>
    </row>
    <row r="121" spans="1:11" ht="12.75">
      <c r="A121" s="48" t="s">
        <v>162</v>
      </c>
      <c r="B121" s="8">
        <v>1</v>
      </c>
      <c r="C121" s="8">
        <v>0</v>
      </c>
      <c r="D121" s="8">
        <v>0</v>
      </c>
      <c r="E121" s="8">
        <v>0</v>
      </c>
      <c r="F121" s="8">
        <f t="shared" si="4"/>
        <v>1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8" t="s">
        <v>225</v>
      </c>
      <c r="B122" s="8">
        <v>1</v>
      </c>
      <c r="C122" s="8">
        <v>0</v>
      </c>
      <c r="D122" s="8">
        <v>0</v>
      </c>
      <c r="E122" s="8">
        <v>0</v>
      </c>
      <c r="F122" s="8">
        <f t="shared" si="4"/>
        <v>1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8" t="s">
        <v>224</v>
      </c>
      <c r="B123" s="8">
        <v>0</v>
      </c>
      <c r="C123" s="8">
        <v>1</v>
      </c>
      <c r="D123" s="8">
        <v>0</v>
      </c>
      <c r="E123" s="8">
        <v>0</v>
      </c>
      <c r="F123" s="8">
        <f t="shared" si="4"/>
        <v>1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8" t="s">
        <v>145</v>
      </c>
      <c r="B124" s="8">
        <v>0</v>
      </c>
      <c r="C124" s="8">
        <v>1</v>
      </c>
      <c r="D124" s="8">
        <v>0</v>
      </c>
      <c r="E124" s="8">
        <v>0</v>
      </c>
      <c r="F124" s="8">
        <f t="shared" si="4"/>
        <v>1</v>
      </c>
      <c r="G124" s="8">
        <v>0</v>
      </c>
      <c r="H124" s="8">
        <v>1</v>
      </c>
      <c r="I124" s="8">
        <v>0</v>
      </c>
      <c r="J124" s="8">
        <v>0</v>
      </c>
      <c r="K124" s="1"/>
    </row>
    <row r="125" spans="1:11" ht="12.75">
      <c r="A125" s="48" t="s">
        <v>163</v>
      </c>
      <c r="B125" s="8">
        <v>0</v>
      </c>
      <c r="C125" s="8">
        <v>1</v>
      </c>
      <c r="D125" s="8">
        <v>0</v>
      </c>
      <c r="E125" s="8">
        <v>0</v>
      </c>
      <c r="F125" s="8">
        <f t="shared" si="4"/>
        <v>1</v>
      </c>
      <c r="G125" s="8">
        <v>1</v>
      </c>
      <c r="H125" s="8">
        <v>1</v>
      </c>
      <c r="I125" s="8">
        <v>0</v>
      </c>
      <c r="J125" s="8">
        <v>0</v>
      </c>
      <c r="K125" s="1"/>
    </row>
    <row r="126" spans="1:11" ht="12.75">
      <c r="A126" s="48" t="s">
        <v>165</v>
      </c>
      <c r="B126" s="8">
        <v>0</v>
      </c>
      <c r="C126" s="8">
        <v>0</v>
      </c>
      <c r="D126" s="8">
        <v>1</v>
      </c>
      <c r="E126" s="8">
        <v>0</v>
      </c>
      <c r="F126" s="8">
        <f t="shared" si="4"/>
        <v>1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27" t="s">
        <v>8</v>
      </c>
      <c r="B127" s="28">
        <f aca="true" t="shared" si="5" ref="B127:J127">SUM(B109:B126)</f>
        <v>23</v>
      </c>
      <c r="C127" s="28">
        <f t="shared" si="5"/>
        <v>11</v>
      </c>
      <c r="D127" s="28">
        <f t="shared" si="5"/>
        <v>4</v>
      </c>
      <c r="E127" s="28">
        <f t="shared" si="5"/>
        <v>2</v>
      </c>
      <c r="F127" s="28">
        <f t="shared" si="5"/>
        <v>40</v>
      </c>
      <c r="G127" s="28">
        <f t="shared" si="5"/>
        <v>2</v>
      </c>
      <c r="H127" s="28">
        <f t="shared" si="5"/>
        <v>2</v>
      </c>
      <c r="I127" s="28">
        <f t="shared" si="5"/>
        <v>1</v>
      </c>
      <c r="J127" s="28">
        <f t="shared" si="5"/>
        <v>1</v>
      </c>
      <c r="K127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7</v>
      </c>
      <c r="E4" s="1">
        <v>0</v>
      </c>
      <c r="F4" s="1"/>
      <c r="G4" s="1"/>
      <c r="H4" s="1">
        <f>SUM(B4:G4)</f>
        <v>14</v>
      </c>
      <c r="I4" s="24"/>
      <c r="J4" s="1"/>
    </row>
    <row r="5" spans="1:10" ht="12.75">
      <c r="A5" t="s">
        <v>109</v>
      </c>
      <c r="B5" s="1">
        <v>13</v>
      </c>
      <c r="C5" s="1">
        <v>21</v>
      </c>
      <c r="D5" s="1">
        <v>7</v>
      </c>
      <c r="E5" s="1">
        <v>3</v>
      </c>
      <c r="F5" s="1"/>
      <c r="G5" s="1"/>
      <c r="H5" s="1">
        <f>SUM(B5:G5)</f>
        <v>44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110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10</v>
      </c>
      <c r="C8" s="8">
        <f>SUM(C9:C11)</f>
        <v>22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7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17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8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0.375</v>
      </c>
      <c r="C14" s="10">
        <f>SUM(C13/C12)</f>
        <v>0.5454545454545454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40</v>
      </c>
      <c r="C18" s="8">
        <f>SUM(C19)+(C24)</f>
        <v>63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35</v>
      </c>
      <c r="C19" s="8">
        <v>27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110</v>
      </c>
      <c r="C20" s="8">
        <v>98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140</v>
      </c>
      <c r="C21" s="8">
        <v>387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250</v>
      </c>
      <c r="C22" s="8">
        <f>SUM(C20)+(C21)</f>
        <v>485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27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5</v>
      </c>
      <c r="C24" s="8">
        <v>36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136</v>
      </c>
      <c r="C27" s="8">
        <v>107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27.2</v>
      </c>
      <c r="C28" s="9">
        <f>SUM(C27/C26)</f>
        <v>35.666666666666664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4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15</v>
      </c>
      <c r="C32" s="8">
        <v>51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235</v>
      </c>
      <c r="C33" s="46" t="s">
        <v>236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8</v>
      </c>
      <c r="C36" s="8">
        <v>39</v>
      </c>
      <c r="D36" s="9">
        <f aca="true" t="shared" si="0" ref="D36:D45">SUM(C36)/(B36)</f>
        <v>4.875</v>
      </c>
      <c r="E36" s="1">
        <v>13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145</v>
      </c>
      <c r="B37" s="8">
        <v>9</v>
      </c>
      <c r="C37" s="8">
        <v>34</v>
      </c>
      <c r="D37" s="9">
        <f t="shared" si="0"/>
        <v>3.7777777777777777</v>
      </c>
      <c r="E37" s="1">
        <v>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148</v>
      </c>
      <c r="B38" s="8">
        <v>2</v>
      </c>
      <c r="C38" s="8">
        <v>13</v>
      </c>
      <c r="D38" s="9">
        <f>SUM(C38)/(B38)</f>
        <v>6.5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146</v>
      </c>
      <c r="B39" s="8">
        <v>2</v>
      </c>
      <c r="C39" s="8">
        <v>12</v>
      </c>
      <c r="D39" s="9">
        <f>SUM(C39)/(B39)</f>
        <v>6</v>
      </c>
      <c r="E39" s="1">
        <v>7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111</v>
      </c>
      <c r="B40" s="8">
        <v>10</v>
      </c>
      <c r="C40" s="8">
        <v>9</v>
      </c>
      <c r="D40" s="9">
        <f t="shared" si="0"/>
        <v>0.9</v>
      </c>
      <c r="E40" s="1">
        <v>9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161</v>
      </c>
      <c r="B41" s="8">
        <v>1</v>
      </c>
      <c r="C41" s="8">
        <v>6</v>
      </c>
      <c r="D41" s="9">
        <f t="shared" si="0"/>
        <v>6</v>
      </c>
      <c r="E41" s="1">
        <v>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237</v>
      </c>
      <c r="B42" s="8">
        <v>1</v>
      </c>
      <c r="C42" s="8">
        <v>2</v>
      </c>
      <c r="D42" s="9">
        <f t="shared" si="0"/>
        <v>2</v>
      </c>
      <c r="E42" s="1">
        <v>2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151</v>
      </c>
      <c r="B43" s="8">
        <v>2</v>
      </c>
      <c r="C43" s="8">
        <v>-5</v>
      </c>
      <c r="D43" s="9"/>
      <c r="E43" s="1"/>
      <c r="F43" s="8"/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35</v>
      </c>
      <c r="C44" s="6">
        <f>SUM(C36:C43)</f>
        <v>110</v>
      </c>
      <c r="D44" s="15">
        <f t="shared" si="0"/>
        <v>3.142857142857143</v>
      </c>
      <c r="E44" s="6">
        <v>13</v>
      </c>
      <c r="F44" s="6">
        <f>SUM(F36:F43)</f>
        <v>1</v>
      </c>
      <c r="G44" s="6"/>
      <c r="H44" s="6"/>
      <c r="I44" s="6"/>
      <c r="J44" s="6"/>
      <c r="K44" s="6"/>
    </row>
    <row r="45" spans="1:11" ht="12.75">
      <c r="A45" s="5" t="s">
        <v>109</v>
      </c>
      <c r="B45" s="6">
        <f>C19</f>
        <v>27</v>
      </c>
      <c r="C45" s="6">
        <f>C20</f>
        <v>98</v>
      </c>
      <c r="D45" s="15">
        <f t="shared" si="0"/>
        <v>3.6296296296296298</v>
      </c>
      <c r="E45" s="6">
        <v>29</v>
      </c>
      <c r="F45" s="6">
        <v>3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111</v>
      </c>
      <c r="B48" s="8">
        <v>3</v>
      </c>
      <c r="C48" s="8">
        <v>5</v>
      </c>
      <c r="D48" s="8">
        <v>0</v>
      </c>
      <c r="E48" s="10">
        <f>SUM(B48)/(C48)</f>
        <v>0.6</v>
      </c>
      <c r="F48" s="8">
        <v>140</v>
      </c>
      <c r="G48" s="16">
        <f>SUM(F48)/(C48)</f>
        <v>28</v>
      </c>
      <c r="H48" s="8">
        <v>1</v>
      </c>
      <c r="I48" s="1">
        <v>64</v>
      </c>
      <c r="J48" s="8"/>
      <c r="K48" s="8"/>
    </row>
    <row r="49" spans="1:11" ht="12.75">
      <c r="A49" s="5" t="s">
        <v>8</v>
      </c>
      <c r="B49" s="6">
        <f>SUM(B48:B48)</f>
        <v>3</v>
      </c>
      <c r="C49" s="6">
        <f>SUM(C48:C48)</f>
        <v>5</v>
      </c>
      <c r="D49" s="6">
        <f>SUM(D48:D48)</f>
        <v>0</v>
      </c>
      <c r="E49" s="17">
        <f>SUM(B49)/(C49)</f>
        <v>0.6</v>
      </c>
      <c r="F49" s="6">
        <f>SUM(F48:F48)</f>
        <v>140</v>
      </c>
      <c r="G49" s="18">
        <f>SUM(F49)/(C49)</f>
        <v>28</v>
      </c>
      <c r="H49" s="6">
        <f>SUM(H48:H48)</f>
        <v>1</v>
      </c>
      <c r="I49" s="6">
        <v>64</v>
      </c>
      <c r="J49" s="6"/>
      <c r="K49" s="6"/>
    </row>
    <row r="50" spans="1:11" ht="12.75">
      <c r="A50" s="5" t="s">
        <v>109</v>
      </c>
      <c r="B50" s="6">
        <f>C23</f>
        <v>27</v>
      </c>
      <c r="C50" s="6">
        <f>C24</f>
        <v>36</v>
      </c>
      <c r="D50" s="6">
        <f>C25</f>
        <v>1</v>
      </c>
      <c r="E50" s="17">
        <f>SUM(B50)/(C50)</f>
        <v>0.75</v>
      </c>
      <c r="F50" s="6">
        <f>C21</f>
        <v>387</v>
      </c>
      <c r="G50" s="18">
        <f>SUM(F50)/(C50)</f>
        <v>10.75</v>
      </c>
      <c r="H50" s="6">
        <v>3</v>
      </c>
      <c r="I50" s="6" t="s">
        <v>238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/>
      <c r="H52" s="6"/>
      <c r="I52" s="6"/>
      <c r="J52" s="6"/>
      <c r="K52" s="6"/>
    </row>
    <row r="53" spans="1:11" ht="12.75">
      <c r="A53" s="7" t="s">
        <v>173</v>
      </c>
      <c r="B53" s="8">
        <v>1</v>
      </c>
      <c r="C53" s="8">
        <v>64</v>
      </c>
      <c r="D53" s="9">
        <f>SUM(C53)/(B53)</f>
        <v>64</v>
      </c>
      <c r="E53" s="1">
        <v>64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150</v>
      </c>
      <c r="B54" s="8">
        <v>1</v>
      </c>
      <c r="C54" s="8">
        <v>60</v>
      </c>
      <c r="D54" s="9">
        <f>SUM(C54)/(B54)</f>
        <v>60</v>
      </c>
      <c r="E54" s="1" t="s">
        <v>222</v>
      </c>
      <c r="F54" s="8">
        <v>1</v>
      </c>
      <c r="G54" s="8"/>
      <c r="H54" s="8"/>
      <c r="I54" s="8"/>
      <c r="J54" s="8"/>
      <c r="K54" s="8"/>
    </row>
    <row r="55" spans="1:11" ht="12.75">
      <c r="A55" s="7" t="s">
        <v>148</v>
      </c>
      <c r="B55" s="8">
        <v>1</v>
      </c>
      <c r="C55" s="8">
        <v>16</v>
      </c>
      <c r="D55" s="9">
        <f>SUM(C55)/(B55)</f>
        <v>16</v>
      </c>
      <c r="E55" s="1">
        <v>16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SUM(B53:B55)</f>
        <v>3</v>
      </c>
      <c r="C56" s="6">
        <f>SUM(C53:C55)</f>
        <v>140</v>
      </c>
      <c r="D56" s="15">
        <f>SUM(C56)/(B56)</f>
        <v>46.666666666666664</v>
      </c>
      <c r="E56" s="6">
        <v>64</v>
      </c>
      <c r="F56" s="6">
        <f>SUM(F53:F55)</f>
        <v>1</v>
      </c>
      <c r="G56" s="6"/>
      <c r="H56" s="6"/>
      <c r="I56" s="6"/>
      <c r="J56" s="6"/>
      <c r="K56" s="14"/>
    </row>
    <row r="57" spans="1:11" ht="12.75">
      <c r="A57" s="5" t="s">
        <v>109</v>
      </c>
      <c r="B57" s="6">
        <f>C23</f>
        <v>27</v>
      </c>
      <c r="C57" s="6">
        <f>C21</f>
        <v>387</v>
      </c>
      <c r="D57" s="15">
        <f>SUM(C57)/(B57)</f>
        <v>14.333333333333334</v>
      </c>
      <c r="E57" s="6" t="s">
        <v>238</v>
      </c>
      <c r="F57" s="6">
        <v>3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93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 t="s">
        <v>142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s="7" t="s">
        <v>150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6</v>
      </c>
      <c r="J62" s="8"/>
      <c r="K62" s="8"/>
    </row>
    <row r="63" spans="1:11" ht="12.75">
      <c r="A63" s="7" t="s">
        <v>205</v>
      </c>
      <c r="B63" s="8">
        <v>0</v>
      </c>
      <c r="C63" s="8">
        <v>0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f>SUM(B63*6)+(C63*6)+(D63*6)+(E63)+(F63*2)+(G63*3)+(H63*2)</f>
        <v>2</v>
      </c>
      <c r="J63" s="8"/>
      <c r="K63" s="8"/>
    </row>
    <row r="64" spans="1:11" ht="12.75">
      <c r="A64" s="5" t="s">
        <v>8</v>
      </c>
      <c r="B64" s="6">
        <f aca="true" t="shared" si="1" ref="B64:H64">SUM(B61:B63)</f>
        <v>1</v>
      </c>
      <c r="C64" s="6">
        <f t="shared" si="1"/>
        <v>1</v>
      </c>
      <c r="D64" s="6">
        <f t="shared" si="1"/>
        <v>0</v>
      </c>
      <c r="E64" s="6">
        <f t="shared" si="1"/>
        <v>2</v>
      </c>
      <c r="F64" s="6">
        <f t="shared" si="1"/>
        <v>0</v>
      </c>
      <c r="G64" s="6">
        <f t="shared" si="1"/>
        <v>0</v>
      </c>
      <c r="H64" s="6">
        <f t="shared" si="1"/>
        <v>0</v>
      </c>
      <c r="I64" s="6">
        <f>SUM(B64*6)+(C64*6)+(D64*6)+(E64)+(F64*2)+(G64*3)+(H64*2)</f>
        <v>14</v>
      </c>
      <c r="J64" s="6"/>
      <c r="K64" s="14"/>
    </row>
    <row r="65" spans="1:11" ht="12.75">
      <c r="A65" s="5" t="s">
        <v>109</v>
      </c>
      <c r="B65" s="6">
        <f>F45</f>
        <v>3</v>
      </c>
      <c r="C65" s="6">
        <f>H50</f>
        <v>3</v>
      </c>
      <c r="D65" s="6" t="e">
        <f>SUM(F76)+(#REF!)+(F84)</f>
        <v>#REF!</v>
      </c>
      <c r="E65" s="6">
        <f>B70</f>
        <v>5</v>
      </c>
      <c r="F65" s="6">
        <v>0</v>
      </c>
      <c r="G65" s="6">
        <f>E70</f>
        <v>1</v>
      </c>
      <c r="H65" s="6">
        <v>0</v>
      </c>
      <c r="I65" s="6" t="e">
        <f>SUM(B65*6)+(C65*6)+(D65*6)+(E65)+(F65*2)+(G65*3)+(H65*2)</f>
        <v>#REF!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84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71</v>
      </c>
      <c r="K67" s="14"/>
    </row>
    <row r="68" spans="1:11" ht="12.75">
      <c r="A68" s="7" t="s">
        <v>205</v>
      </c>
      <c r="B68" s="8">
        <v>2</v>
      </c>
      <c r="C68" s="8">
        <v>2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91</v>
      </c>
      <c r="I68" s="8">
        <f>SUM(B68)+(E68*3)</f>
        <v>2</v>
      </c>
      <c r="J68" s="22"/>
      <c r="K68" s="8"/>
    </row>
    <row r="69" spans="1:11" ht="12.75">
      <c r="A69" s="5" t="s">
        <v>8</v>
      </c>
      <c r="B69" s="6">
        <f>SUM(B68:B68)</f>
        <v>2</v>
      </c>
      <c r="C69" s="6">
        <f>SUM(C68:C68)</f>
        <v>2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91</v>
      </c>
      <c r="I69" s="6">
        <f>SUM(B69)+(E69*3)</f>
        <v>2</v>
      </c>
      <c r="J69" s="19"/>
      <c r="K69" s="6"/>
    </row>
    <row r="70" spans="1:11" ht="12.75">
      <c r="A70" s="5" t="s">
        <v>109</v>
      </c>
      <c r="B70" s="6">
        <v>5</v>
      </c>
      <c r="C70" s="6">
        <v>5</v>
      </c>
      <c r="D70" s="17">
        <f>SUM(B70/C70)</f>
        <v>1</v>
      </c>
      <c r="E70" s="23">
        <v>1</v>
      </c>
      <c r="F70" s="23">
        <v>1</v>
      </c>
      <c r="G70" s="17">
        <v>0</v>
      </c>
      <c r="H70" s="6">
        <v>20</v>
      </c>
      <c r="I70" s="6">
        <f>SUM(B70)+(E70*3)</f>
        <v>8</v>
      </c>
      <c r="J70" s="19" t="s">
        <v>239</v>
      </c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72</v>
      </c>
      <c r="B72" s="6" t="s">
        <v>73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7" t="s">
        <v>147</v>
      </c>
      <c r="B73" s="8">
        <v>4</v>
      </c>
      <c r="C73" s="8">
        <v>120</v>
      </c>
      <c r="D73" s="9">
        <f>SUM(C73)/(B73)</f>
        <v>30</v>
      </c>
      <c r="E73" s="1">
        <v>58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144</v>
      </c>
      <c r="B74" s="8">
        <v>2</v>
      </c>
      <c r="C74" s="8">
        <v>30</v>
      </c>
      <c r="D74" s="9">
        <f>SUM(C74)/(B74)</f>
        <v>15</v>
      </c>
      <c r="E74" s="1">
        <v>16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SUM(B73:B74)</f>
        <v>6</v>
      </c>
      <c r="C75" s="6">
        <f>SUM(C73:C74)</f>
        <v>150</v>
      </c>
      <c r="D75" s="15">
        <f>SUM(C75)/(B75)</f>
        <v>25</v>
      </c>
      <c r="E75" s="6">
        <v>58</v>
      </c>
      <c r="F75" s="6">
        <f>SUM(F73:F74)</f>
        <v>0</v>
      </c>
      <c r="G75" s="6"/>
      <c r="H75" s="6"/>
      <c r="I75" s="6"/>
      <c r="J75" s="6"/>
      <c r="K75" s="14"/>
    </row>
    <row r="76" spans="1:11" ht="12.75">
      <c r="A76" s="5" t="s">
        <v>109</v>
      </c>
      <c r="B76" s="6">
        <v>3</v>
      </c>
      <c r="C76" s="6">
        <v>32</v>
      </c>
      <c r="D76" s="15">
        <f>SUM(C76)/(B76)</f>
        <v>10.666666666666666</v>
      </c>
      <c r="E76" s="6">
        <v>18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74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255</v>
      </c>
      <c r="B79" s="6"/>
      <c r="C79" s="6"/>
      <c r="D79" s="15"/>
      <c r="E79" s="6"/>
      <c r="F79" s="6"/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159</v>
      </c>
      <c r="B82" s="8">
        <v>1</v>
      </c>
      <c r="C82" s="8">
        <v>8</v>
      </c>
      <c r="D82" s="9">
        <f>SUM(C82)/(B82)</f>
        <v>8</v>
      </c>
      <c r="E82" s="1">
        <v>8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8</v>
      </c>
      <c r="D83" s="15">
        <f>SUM(C83)/(B83)</f>
        <v>8</v>
      </c>
      <c r="E83" s="6">
        <v>8</v>
      </c>
      <c r="F83" s="6">
        <f>SUM(F82:F82)</f>
        <v>0</v>
      </c>
      <c r="G83" s="12"/>
      <c r="H83" s="12"/>
      <c r="I83" s="12"/>
      <c r="J83" s="12"/>
      <c r="K83" s="14"/>
    </row>
    <row r="84" spans="1:11" ht="12.75">
      <c r="A84" s="5" t="s">
        <v>109</v>
      </c>
      <c r="B84" s="6">
        <v>0</v>
      </c>
      <c r="C84" s="6"/>
      <c r="D84" s="15"/>
      <c r="E84" s="6"/>
      <c r="F84" s="6"/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76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146</v>
      </c>
      <c r="B87" s="8">
        <v>5</v>
      </c>
      <c r="C87" s="8">
        <v>136</v>
      </c>
      <c r="D87" s="9">
        <f>SUM(C87)/(B87)</f>
        <v>27.2</v>
      </c>
      <c r="E87" s="1">
        <v>41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5</v>
      </c>
      <c r="C88" s="6">
        <f>SUM(C87:C87)</f>
        <v>136</v>
      </c>
      <c r="D88" s="15">
        <f>SUM(C88)/(B88)</f>
        <v>27.2</v>
      </c>
      <c r="E88" s="6">
        <v>41</v>
      </c>
      <c r="F88" s="6"/>
      <c r="G88" s="5"/>
      <c r="H88" s="5"/>
      <c r="I88" s="5"/>
      <c r="J88" s="5"/>
      <c r="K88" s="6"/>
    </row>
    <row r="89" spans="1:11" ht="12.75">
      <c r="A89" s="5" t="s">
        <v>109</v>
      </c>
      <c r="B89" s="6">
        <f>C26</f>
        <v>3</v>
      </c>
      <c r="C89" s="6">
        <f>C27</f>
        <v>107</v>
      </c>
      <c r="D89" s="15">
        <f>SUM(C89)/(B89)</f>
        <v>35.666666666666664</v>
      </c>
      <c r="E89" s="6">
        <v>47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79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7" t="s">
        <v>226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227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228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229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230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231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232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233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234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7" t="s">
        <v>67</v>
      </c>
      <c r="B102" s="6" t="s">
        <v>190</v>
      </c>
      <c r="C102" s="6" t="s">
        <v>87</v>
      </c>
      <c r="D102" s="6" t="s">
        <v>69</v>
      </c>
      <c r="E102" s="6" t="s">
        <v>68</v>
      </c>
      <c r="F102" s="6" t="s">
        <v>155</v>
      </c>
      <c r="G102" s="6" t="s">
        <v>156</v>
      </c>
      <c r="H102" s="6" t="s">
        <v>70</v>
      </c>
      <c r="I102" s="6" t="s">
        <v>170</v>
      </c>
      <c r="J102" s="6" t="s">
        <v>80</v>
      </c>
      <c r="K102" s="43"/>
    </row>
    <row r="103" spans="1:11" ht="12.75">
      <c r="A103" s="48" t="s">
        <v>150</v>
      </c>
      <c r="B103" s="8">
        <v>7</v>
      </c>
      <c r="C103" s="8">
        <v>3</v>
      </c>
      <c r="D103" s="8">
        <v>0</v>
      </c>
      <c r="E103" s="8">
        <v>0</v>
      </c>
      <c r="F103" s="8">
        <f aca="true" t="shared" si="2" ref="F103:F119">SUM(B103:E103)</f>
        <v>10</v>
      </c>
      <c r="G103" s="8">
        <v>0</v>
      </c>
      <c r="H103" s="8">
        <v>0</v>
      </c>
      <c r="I103" s="8">
        <v>1</v>
      </c>
      <c r="J103" s="8">
        <v>0</v>
      </c>
      <c r="K103" s="1"/>
    </row>
    <row r="104" spans="1:11" ht="12.75">
      <c r="A104" s="48" t="s">
        <v>147</v>
      </c>
      <c r="B104" s="8">
        <v>9</v>
      </c>
      <c r="C104" s="8">
        <v>0</v>
      </c>
      <c r="D104" s="8">
        <v>0</v>
      </c>
      <c r="E104" s="8">
        <v>0</v>
      </c>
      <c r="F104" s="8">
        <f t="shared" si="2"/>
        <v>9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173</v>
      </c>
      <c r="B105" s="8">
        <v>4</v>
      </c>
      <c r="C105" s="8">
        <v>2</v>
      </c>
      <c r="D105" s="8">
        <v>0</v>
      </c>
      <c r="E105" s="8">
        <v>0</v>
      </c>
      <c r="F105" s="8">
        <f t="shared" si="2"/>
        <v>6</v>
      </c>
      <c r="G105" s="8">
        <v>0</v>
      </c>
      <c r="H105" s="8">
        <v>0</v>
      </c>
      <c r="I105" s="8">
        <v>3</v>
      </c>
      <c r="J105" s="8">
        <v>0</v>
      </c>
      <c r="K105" s="1"/>
    </row>
    <row r="106" spans="1:11" ht="12.75">
      <c r="A106" s="48" t="s">
        <v>159</v>
      </c>
      <c r="B106" s="8">
        <v>2</v>
      </c>
      <c r="C106" s="8">
        <v>4</v>
      </c>
      <c r="D106" s="8">
        <v>0</v>
      </c>
      <c r="E106" s="8">
        <v>0</v>
      </c>
      <c r="F106" s="8">
        <f t="shared" si="2"/>
        <v>6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180</v>
      </c>
      <c r="B107" s="8">
        <v>3</v>
      </c>
      <c r="C107" s="8">
        <v>2</v>
      </c>
      <c r="D107" s="8">
        <v>0</v>
      </c>
      <c r="E107" s="8">
        <v>0</v>
      </c>
      <c r="F107" s="8">
        <f t="shared" si="2"/>
        <v>5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166</v>
      </c>
      <c r="B108" s="8">
        <v>2</v>
      </c>
      <c r="C108" s="8">
        <v>2</v>
      </c>
      <c r="D108" s="8">
        <v>1</v>
      </c>
      <c r="E108" s="8">
        <v>0</v>
      </c>
      <c r="F108" s="8">
        <f t="shared" si="2"/>
        <v>5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158</v>
      </c>
      <c r="B109" s="8">
        <v>2</v>
      </c>
      <c r="C109" s="8">
        <v>2</v>
      </c>
      <c r="D109" s="8">
        <v>0</v>
      </c>
      <c r="E109" s="8">
        <v>0</v>
      </c>
      <c r="F109" s="8">
        <f t="shared" si="2"/>
        <v>4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161</v>
      </c>
      <c r="B110" s="8">
        <v>2</v>
      </c>
      <c r="C110" s="8">
        <v>1</v>
      </c>
      <c r="D110" s="8">
        <v>1</v>
      </c>
      <c r="E110" s="8">
        <v>0</v>
      </c>
      <c r="F110" s="8">
        <f t="shared" si="2"/>
        <v>4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207</v>
      </c>
      <c r="B111" s="8">
        <v>2</v>
      </c>
      <c r="C111" s="8">
        <v>1</v>
      </c>
      <c r="D111" s="8">
        <v>1</v>
      </c>
      <c r="E111" s="8">
        <v>0</v>
      </c>
      <c r="F111" s="8">
        <f t="shared" si="2"/>
        <v>4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181</v>
      </c>
      <c r="B112" s="8">
        <v>1</v>
      </c>
      <c r="C112" s="8">
        <v>2</v>
      </c>
      <c r="D112" s="8">
        <v>0</v>
      </c>
      <c r="E112" s="8">
        <v>1</v>
      </c>
      <c r="F112" s="8">
        <f t="shared" si="2"/>
        <v>4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145</v>
      </c>
      <c r="B113" s="8">
        <v>1</v>
      </c>
      <c r="C113" s="8">
        <v>3</v>
      </c>
      <c r="D113" s="8">
        <v>0</v>
      </c>
      <c r="E113" s="8">
        <v>0</v>
      </c>
      <c r="F113" s="8">
        <f t="shared" si="2"/>
        <v>4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146</v>
      </c>
      <c r="B114" s="8">
        <v>2</v>
      </c>
      <c r="C114" s="8">
        <v>0</v>
      </c>
      <c r="D114" s="8">
        <v>0</v>
      </c>
      <c r="E114" s="8">
        <v>0</v>
      </c>
      <c r="F114" s="8">
        <f t="shared" si="2"/>
        <v>2</v>
      </c>
      <c r="G114" s="8">
        <v>0</v>
      </c>
      <c r="H114" s="8">
        <v>0</v>
      </c>
      <c r="I114" s="8">
        <v>1</v>
      </c>
      <c r="J114" s="8">
        <v>0</v>
      </c>
      <c r="K114" s="1"/>
    </row>
    <row r="115" spans="1:11" ht="12.75">
      <c r="A115" s="48" t="s">
        <v>205</v>
      </c>
      <c r="B115" s="8">
        <v>1</v>
      </c>
      <c r="C115" s="8">
        <v>1</v>
      </c>
      <c r="D115" s="8">
        <v>0</v>
      </c>
      <c r="E115" s="8">
        <v>0</v>
      </c>
      <c r="F115" s="8">
        <f t="shared" si="2"/>
        <v>2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163</v>
      </c>
      <c r="B116" s="8">
        <v>1</v>
      </c>
      <c r="C116" s="8">
        <v>0</v>
      </c>
      <c r="D116" s="8">
        <v>1</v>
      </c>
      <c r="E116" s="8">
        <v>0</v>
      </c>
      <c r="F116" s="8">
        <f t="shared" si="2"/>
        <v>2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8" t="s">
        <v>142</v>
      </c>
      <c r="B117" s="8">
        <v>1</v>
      </c>
      <c r="C117" s="8">
        <v>0</v>
      </c>
      <c r="D117" s="8">
        <v>0</v>
      </c>
      <c r="E117" s="8">
        <v>0</v>
      </c>
      <c r="F117" s="8">
        <f t="shared" si="2"/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8" t="s">
        <v>240</v>
      </c>
      <c r="B118" s="8">
        <v>1</v>
      </c>
      <c r="C118" s="8">
        <v>0</v>
      </c>
      <c r="D118" s="8">
        <v>0</v>
      </c>
      <c r="E118" s="8">
        <v>0</v>
      </c>
      <c r="F118" s="8">
        <f t="shared" si="2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8" t="s">
        <v>148</v>
      </c>
      <c r="B119" s="8">
        <v>0</v>
      </c>
      <c r="C119" s="8">
        <v>1</v>
      </c>
      <c r="D119" s="8">
        <v>0</v>
      </c>
      <c r="E119" s="8">
        <v>0</v>
      </c>
      <c r="F119" s="8">
        <f t="shared" si="2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27" t="s">
        <v>8</v>
      </c>
      <c r="B120" s="28">
        <f aca="true" t="shared" si="3" ref="B120:J120">SUM(B103:B119)</f>
        <v>41</v>
      </c>
      <c r="C120" s="28">
        <f t="shared" si="3"/>
        <v>24</v>
      </c>
      <c r="D120" s="28">
        <f t="shared" si="3"/>
        <v>4</v>
      </c>
      <c r="E120" s="28">
        <f t="shared" si="3"/>
        <v>1</v>
      </c>
      <c r="F120" s="28">
        <f t="shared" si="3"/>
        <v>70</v>
      </c>
      <c r="G120" s="28">
        <f t="shared" si="3"/>
        <v>0</v>
      </c>
      <c r="H120" s="28">
        <f t="shared" si="3"/>
        <v>0</v>
      </c>
      <c r="I120" s="28">
        <f t="shared" si="3"/>
        <v>5</v>
      </c>
      <c r="J120" s="28">
        <f t="shared" si="3"/>
        <v>0</v>
      </c>
      <c r="K120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20</v>
      </c>
      <c r="C4" s="1">
        <v>6</v>
      </c>
      <c r="D4" s="1">
        <v>13</v>
      </c>
      <c r="E4" s="1">
        <v>0</v>
      </c>
      <c r="F4" s="1"/>
      <c r="G4" s="1"/>
      <c r="H4" s="1">
        <f>SUM(B4:G4)</f>
        <v>39</v>
      </c>
      <c r="I4" s="24"/>
      <c r="J4" s="1"/>
    </row>
    <row r="5" spans="1:10" ht="12.75">
      <c r="A5" t="s">
        <v>95</v>
      </c>
      <c r="B5" s="1">
        <v>0</v>
      </c>
      <c r="C5" s="1">
        <v>7</v>
      </c>
      <c r="D5" s="1">
        <v>0</v>
      </c>
      <c r="E5" s="1">
        <v>12</v>
      </c>
      <c r="F5" s="1"/>
      <c r="G5" s="1"/>
      <c r="H5" s="1">
        <f>SUM(B5:G5)</f>
        <v>19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77</v>
      </c>
      <c r="B7" s="6" t="s">
        <v>78</v>
      </c>
      <c r="C7" s="6" t="s">
        <v>120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21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14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7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6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</v>
      </c>
      <c r="C14" s="10">
        <f>SUM(C13/C12)</f>
        <v>0.4166666666666667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50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38</v>
      </c>
      <c r="C19" s="8">
        <v>25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329</v>
      </c>
      <c r="C20" s="8">
        <v>167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128</v>
      </c>
      <c r="C21" s="8">
        <v>125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457</v>
      </c>
      <c r="C22" s="8">
        <f>SUM(C20)+(C21)</f>
        <v>292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7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24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81</v>
      </c>
      <c r="C27" s="8">
        <v>129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40.5</v>
      </c>
      <c r="C28" s="9">
        <f>SUM(C27/C26)</f>
        <v>32.25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1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60</v>
      </c>
      <c r="C32" s="8">
        <v>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6" t="s">
        <v>250</v>
      </c>
      <c r="C33" s="46" t="s">
        <v>251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111</v>
      </c>
      <c r="B36" s="8">
        <v>14</v>
      </c>
      <c r="C36" s="8">
        <v>163</v>
      </c>
      <c r="D36" s="9">
        <f aca="true" t="shared" si="0" ref="D36:D44">SUM(C36)/(B36)</f>
        <v>11.642857142857142</v>
      </c>
      <c r="E36" s="1">
        <v>28</v>
      </c>
      <c r="F36" s="8">
        <v>3</v>
      </c>
      <c r="G36" s="8"/>
      <c r="H36" s="8"/>
      <c r="I36" s="8"/>
      <c r="J36" s="8"/>
      <c r="K36" s="8"/>
    </row>
    <row r="37" spans="1:11" ht="12.75">
      <c r="A37" s="7" t="s">
        <v>146</v>
      </c>
      <c r="B37" s="8">
        <v>6</v>
      </c>
      <c r="C37" s="8">
        <v>86</v>
      </c>
      <c r="D37" s="9">
        <f t="shared" si="0"/>
        <v>14.333333333333334</v>
      </c>
      <c r="E37" s="1" t="s">
        <v>252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161</v>
      </c>
      <c r="B38" s="8">
        <v>10</v>
      </c>
      <c r="C38" s="8">
        <v>60</v>
      </c>
      <c r="D38" s="9">
        <f t="shared" si="0"/>
        <v>6</v>
      </c>
      <c r="E38" s="1">
        <v>12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191</v>
      </c>
      <c r="B39" s="8">
        <v>4</v>
      </c>
      <c r="C39" s="8">
        <v>17</v>
      </c>
      <c r="D39" s="9">
        <f>SUM(C39)/(B39)</f>
        <v>4.25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148</v>
      </c>
      <c r="B40" s="8">
        <v>1</v>
      </c>
      <c r="C40" s="8">
        <v>5</v>
      </c>
      <c r="D40" s="9">
        <f t="shared" si="0"/>
        <v>5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167</v>
      </c>
      <c r="B41" s="8">
        <v>1</v>
      </c>
      <c r="C41" s="8">
        <v>5</v>
      </c>
      <c r="D41" s="9">
        <f t="shared" si="0"/>
        <v>5</v>
      </c>
      <c r="E41" s="1">
        <v>5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151</v>
      </c>
      <c r="B42" s="8">
        <v>2</v>
      </c>
      <c r="C42" s="8">
        <v>-7</v>
      </c>
      <c r="D42" s="9"/>
      <c r="E42" s="1"/>
      <c r="F42" s="8"/>
      <c r="G42" s="8"/>
      <c r="H42" s="8"/>
      <c r="I42" s="8"/>
      <c r="J42" s="8"/>
      <c r="K42" s="8"/>
    </row>
    <row r="43" spans="1:11" ht="12.75">
      <c r="A43" s="5" t="s">
        <v>8</v>
      </c>
      <c r="B43" s="6">
        <f>SUM(B36:B42)</f>
        <v>38</v>
      </c>
      <c r="C43" s="6">
        <f>SUM(C36:C42)</f>
        <v>329</v>
      </c>
      <c r="D43" s="15">
        <f t="shared" si="0"/>
        <v>8.657894736842104</v>
      </c>
      <c r="E43" s="6" t="s">
        <v>252</v>
      </c>
      <c r="F43" s="6">
        <f>SUM(F36:F42)</f>
        <v>5</v>
      </c>
      <c r="G43" s="6"/>
      <c r="H43" s="6"/>
      <c r="I43" s="6"/>
      <c r="J43" s="6"/>
      <c r="K43" s="6"/>
    </row>
    <row r="44" spans="1:11" ht="12.75">
      <c r="A44" s="5" t="s">
        <v>95</v>
      </c>
      <c r="B44" s="6">
        <f>C19</f>
        <v>25</v>
      </c>
      <c r="C44" s="6">
        <f>C20</f>
        <v>167</v>
      </c>
      <c r="D44" s="15">
        <f t="shared" si="0"/>
        <v>6.68</v>
      </c>
      <c r="E44" s="6">
        <v>40</v>
      </c>
      <c r="F44" s="6">
        <v>1</v>
      </c>
      <c r="G44" s="6"/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/>
      <c r="K46" s="6"/>
    </row>
    <row r="47" spans="1:11" ht="12.75">
      <c r="A47" s="7" t="s">
        <v>111</v>
      </c>
      <c r="B47" s="8">
        <v>6</v>
      </c>
      <c r="C47" s="8">
        <v>11</v>
      </c>
      <c r="D47" s="8">
        <v>0</v>
      </c>
      <c r="E47" s="10">
        <f>SUM(B47)/(C47)</f>
        <v>0.5454545454545454</v>
      </c>
      <c r="F47" s="8">
        <v>118</v>
      </c>
      <c r="G47" s="16">
        <f>SUM(F47)/(C47)</f>
        <v>10.727272727272727</v>
      </c>
      <c r="H47" s="8">
        <v>1</v>
      </c>
      <c r="I47" s="1" t="s">
        <v>253</v>
      </c>
      <c r="J47" s="8"/>
      <c r="K47" s="8"/>
    </row>
    <row r="48" spans="1:11" ht="12.75">
      <c r="A48" s="7" t="s">
        <v>146</v>
      </c>
      <c r="B48" s="8">
        <v>1</v>
      </c>
      <c r="C48" s="8">
        <v>1</v>
      </c>
      <c r="D48" s="8">
        <v>0</v>
      </c>
      <c r="E48" s="10">
        <f>SUM(B48)/(C48)</f>
        <v>1</v>
      </c>
      <c r="F48" s="8">
        <v>10</v>
      </c>
      <c r="G48" s="16">
        <f>SUM(F48)/(C48)</f>
        <v>10</v>
      </c>
      <c r="H48" s="8">
        <v>0</v>
      </c>
      <c r="I48" s="1">
        <v>10</v>
      </c>
      <c r="J48" s="8"/>
      <c r="K48" s="8"/>
    </row>
    <row r="49" spans="1:11" ht="12.75">
      <c r="A49" s="5" t="s">
        <v>8</v>
      </c>
      <c r="B49" s="6">
        <f>SUM(B47:B48)</f>
        <v>7</v>
      </c>
      <c r="C49" s="6">
        <f>SUM(C47:C48)</f>
        <v>12</v>
      </c>
      <c r="D49" s="6">
        <f>SUM(D47:D48)</f>
        <v>0</v>
      </c>
      <c r="E49" s="17">
        <f>SUM(B49)/(C49)</f>
        <v>0.5833333333333334</v>
      </c>
      <c r="F49" s="6">
        <f>SUM(F47:F48)</f>
        <v>128</v>
      </c>
      <c r="G49" s="18">
        <f>SUM(F49)/(C49)</f>
        <v>10.666666666666666</v>
      </c>
      <c r="H49" s="6">
        <f>SUM(H47:H48)</f>
        <v>1</v>
      </c>
      <c r="I49" s="6" t="s">
        <v>253</v>
      </c>
      <c r="J49" s="6"/>
      <c r="K49" s="6"/>
    </row>
    <row r="50" spans="1:11" ht="12.75">
      <c r="A50" s="5" t="s">
        <v>95</v>
      </c>
      <c r="B50" s="6">
        <f>C23</f>
        <v>12</v>
      </c>
      <c r="C50" s="6">
        <f>C24</f>
        <v>24</v>
      </c>
      <c r="D50" s="6">
        <f>C25</f>
        <v>0</v>
      </c>
      <c r="E50" s="17">
        <f>SUM(B50)/(C50)</f>
        <v>0.5</v>
      </c>
      <c r="F50" s="6">
        <f>C21</f>
        <v>125</v>
      </c>
      <c r="G50" s="18">
        <f>SUM(F50)/(C50)</f>
        <v>5.208333333333333</v>
      </c>
      <c r="H50" s="6">
        <v>2</v>
      </c>
      <c r="I50" s="6" t="s">
        <v>254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/>
      <c r="H52" s="6"/>
      <c r="I52" s="6"/>
      <c r="J52" s="6"/>
      <c r="K52" s="6"/>
    </row>
    <row r="53" spans="1:11" ht="12.75">
      <c r="A53" s="7" t="s">
        <v>148</v>
      </c>
      <c r="B53" s="8">
        <v>4</v>
      </c>
      <c r="C53" s="8">
        <v>99</v>
      </c>
      <c r="D53" s="9">
        <f>SUM(C53)/(B53)</f>
        <v>24.75</v>
      </c>
      <c r="E53" s="1" t="s">
        <v>253</v>
      </c>
      <c r="F53" s="8">
        <v>1</v>
      </c>
      <c r="G53" s="8"/>
      <c r="H53" s="8"/>
      <c r="I53" s="8"/>
      <c r="J53" s="8"/>
      <c r="K53" s="8"/>
    </row>
    <row r="54" spans="1:11" ht="12.75">
      <c r="A54" s="7" t="s">
        <v>150</v>
      </c>
      <c r="B54" s="8">
        <v>2</v>
      </c>
      <c r="C54" s="8">
        <v>19</v>
      </c>
      <c r="D54" s="9">
        <f>SUM(C54)/(B54)</f>
        <v>9.5</v>
      </c>
      <c r="E54" s="1">
        <v>10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173</v>
      </c>
      <c r="B55" s="8">
        <v>1</v>
      </c>
      <c r="C55" s="8">
        <v>10</v>
      </c>
      <c r="D55" s="9">
        <f>SUM(C55)/(B55)</f>
        <v>10</v>
      </c>
      <c r="E55" s="1">
        <v>10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SUM(B53:B55)</f>
        <v>7</v>
      </c>
      <c r="C56" s="6">
        <f>SUM(C53:C55)</f>
        <v>128</v>
      </c>
      <c r="D56" s="15">
        <f>SUM(C56)/(B56)</f>
        <v>18.285714285714285</v>
      </c>
      <c r="E56" s="6" t="s">
        <v>253</v>
      </c>
      <c r="F56" s="6">
        <f>SUM(F53:F55)</f>
        <v>1</v>
      </c>
      <c r="G56" s="6"/>
      <c r="H56" s="6"/>
      <c r="I56" s="6"/>
      <c r="J56" s="6"/>
      <c r="K56" s="14"/>
    </row>
    <row r="57" spans="1:11" ht="12.75">
      <c r="A57" s="5" t="s">
        <v>95</v>
      </c>
      <c r="B57" s="6">
        <f>C23</f>
        <v>12</v>
      </c>
      <c r="C57" s="6">
        <f>C21</f>
        <v>125</v>
      </c>
      <c r="D57" s="15">
        <f>SUM(C57)/(B57)</f>
        <v>10.416666666666666</v>
      </c>
      <c r="E57" s="6" t="s">
        <v>254</v>
      </c>
      <c r="F57" s="6">
        <v>2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93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 t="s">
        <v>111</v>
      </c>
      <c r="B61" s="8">
        <v>3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 aca="true" t="shared" si="1" ref="I61:I67">SUM(B61*6)+(C61*6)+(D61*6)+(E61)+(F61*2)+(G61*3)+(H61*2)</f>
        <v>20</v>
      </c>
      <c r="J61" s="8"/>
      <c r="K61" s="8"/>
    </row>
    <row r="62" spans="1:11" ht="12.75">
      <c r="A62" s="7" t="s">
        <v>146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1"/>
        <v>6</v>
      </c>
      <c r="J62" s="8"/>
      <c r="K62" s="8"/>
    </row>
    <row r="63" spans="1:11" ht="12.75">
      <c r="A63" s="7" t="s">
        <v>161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6</v>
      </c>
      <c r="J63" s="8"/>
      <c r="K63" s="8"/>
    </row>
    <row r="64" spans="1:11" ht="12.75">
      <c r="A64" s="7" t="s">
        <v>148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112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f t="shared" si="1"/>
        <v>1</v>
      </c>
      <c r="J65" s="8"/>
      <c r="K65" s="8"/>
    </row>
    <row r="66" spans="1:11" ht="12.75">
      <c r="A66" s="5" t="s">
        <v>8</v>
      </c>
      <c r="B66" s="6">
        <f aca="true" t="shared" si="2" ref="B66:H66">SUM(B61:B65)</f>
        <v>5</v>
      </c>
      <c r="C66" s="6">
        <f t="shared" si="2"/>
        <v>1</v>
      </c>
      <c r="D66" s="6">
        <f t="shared" si="2"/>
        <v>0</v>
      </c>
      <c r="E66" s="6">
        <f t="shared" si="2"/>
        <v>1</v>
      </c>
      <c r="F66" s="6">
        <f t="shared" si="2"/>
        <v>1</v>
      </c>
      <c r="G66" s="6">
        <f t="shared" si="2"/>
        <v>0</v>
      </c>
      <c r="H66" s="6">
        <f t="shared" si="2"/>
        <v>0</v>
      </c>
      <c r="I66" s="6">
        <f t="shared" si="1"/>
        <v>39</v>
      </c>
      <c r="J66" s="6"/>
      <c r="K66" s="14"/>
    </row>
    <row r="67" spans="1:11" ht="12.75">
      <c r="A67" s="5" t="s">
        <v>95</v>
      </c>
      <c r="B67" s="6">
        <f>F44</f>
        <v>1</v>
      </c>
      <c r="C67" s="6">
        <f>H50</f>
        <v>2</v>
      </c>
      <c r="D67" s="6">
        <v>0</v>
      </c>
      <c r="E67" s="6">
        <f>B72</f>
        <v>1</v>
      </c>
      <c r="F67" s="6">
        <v>0</v>
      </c>
      <c r="G67" s="6">
        <f>E72</f>
        <v>0</v>
      </c>
      <c r="H67" s="6">
        <v>0</v>
      </c>
      <c r="I67" s="6">
        <f t="shared" si="1"/>
        <v>19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84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71</v>
      </c>
      <c r="K69" s="14"/>
    </row>
    <row r="70" spans="1:11" ht="12.75">
      <c r="A70" s="7" t="s">
        <v>112</v>
      </c>
      <c r="B70" s="8">
        <v>1</v>
      </c>
      <c r="C70" s="8">
        <v>2</v>
      </c>
      <c r="D70" s="10">
        <f>SUM(B70/C70)</f>
        <v>0.5</v>
      </c>
      <c r="E70" s="20">
        <v>0</v>
      </c>
      <c r="F70" s="20">
        <v>0</v>
      </c>
      <c r="G70" s="17">
        <v>0</v>
      </c>
      <c r="H70" s="1" t="s">
        <v>91</v>
      </c>
      <c r="I70" s="8">
        <f>SUM(B70)+(E70*3)</f>
        <v>1</v>
      </c>
      <c r="J70" s="22"/>
      <c r="K70" s="8"/>
    </row>
    <row r="71" spans="1:11" ht="12.75">
      <c r="A71" s="5" t="s">
        <v>8</v>
      </c>
      <c r="B71" s="6">
        <f>SUM(B70:B70)</f>
        <v>1</v>
      </c>
      <c r="C71" s="6">
        <f>SUM(C70:C70)</f>
        <v>2</v>
      </c>
      <c r="D71" s="17">
        <f>SUM(B71/C71)</f>
        <v>0.5</v>
      </c>
      <c r="E71" s="6">
        <f>SUM(E70:E70)</f>
        <v>0</v>
      </c>
      <c r="F71" s="6">
        <f>SUM(F70:F70)</f>
        <v>0</v>
      </c>
      <c r="G71" s="17">
        <v>0</v>
      </c>
      <c r="H71" s="6" t="s">
        <v>91</v>
      </c>
      <c r="I71" s="6">
        <f>SUM(B71)+(E71*3)</f>
        <v>1</v>
      </c>
      <c r="J71" s="19"/>
      <c r="K71" s="6"/>
    </row>
    <row r="72" spans="1:11" ht="12.75">
      <c r="A72" s="5" t="s">
        <v>95</v>
      </c>
      <c r="B72" s="6">
        <v>1</v>
      </c>
      <c r="C72" s="6">
        <v>3</v>
      </c>
      <c r="D72" s="17">
        <f>SUM(B72/C72)</f>
        <v>0.3333333333333333</v>
      </c>
      <c r="E72" s="23">
        <v>0</v>
      </c>
      <c r="F72" s="23">
        <v>0</v>
      </c>
      <c r="G72" s="17">
        <v>0</v>
      </c>
      <c r="H72" s="6" t="s">
        <v>91</v>
      </c>
      <c r="I72" s="6">
        <f>SUM(B72)+(E72*3)</f>
        <v>1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72</v>
      </c>
      <c r="B74" s="6" t="s">
        <v>73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150</v>
      </c>
      <c r="B75" s="8">
        <v>1</v>
      </c>
      <c r="C75" s="8">
        <v>27</v>
      </c>
      <c r="D75" s="9">
        <f aca="true" t="shared" si="3" ref="D75:D80">SUM(C75)/(B75)</f>
        <v>27</v>
      </c>
      <c r="E75" s="1">
        <v>27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145</v>
      </c>
      <c r="B76" s="8">
        <v>1</v>
      </c>
      <c r="C76" s="8">
        <v>26</v>
      </c>
      <c r="D76" s="9">
        <f t="shared" si="3"/>
        <v>26</v>
      </c>
      <c r="E76" s="1">
        <v>26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173</v>
      </c>
      <c r="B77" s="8">
        <v>1</v>
      </c>
      <c r="C77" s="8">
        <v>26</v>
      </c>
      <c r="D77" s="9">
        <f t="shared" si="3"/>
        <v>26</v>
      </c>
      <c r="E77" s="1">
        <v>26</v>
      </c>
      <c r="F77" s="8">
        <v>0</v>
      </c>
      <c r="G77" s="8"/>
      <c r="H77" s="8"/>
      <c r="I77" s="8"/>
      <c r="J77" s="8"/>
      <c r="K77" s="8"/>
    </row>
    <row r="78" spans="1:11" ht="12.75">
      <c r="A78" s="7" t="s">
        <v>167</v>
      </c>
      <c r="B78" s="8">
        <v>1</v>
      </c>
      <c r="C78" s="8">
        <v>5</v>
      </c>
      <c r="D78" s="9">
        <f t="shared" si="3"/>
        <v>5</v>
      </c>
      <c r="E78" s="1">
        <v>5</v>
      </c>
      <c r="F78" s="8">
        <v>0</v>
      </c>
      <c r="G78" s="8"/>
      <c r="H78" s="8"/>
      <c r="I78" s="8"/>
      <c r="J78" s="8"/>
      <c r="K78" s="8"/>
    </row>
    <row r="79" spans="1:11" ht="12.75">
      <c r="A79" s="5" t="s">
        <v>8</v>
      </c>
      <c r="B79" s="6">
        <f>SUM(B75:B78)</f>
        <v>4</v>
      </c>
      <c r="C79" s="6">
        <f>SUM(C75:C78)</f>
        <v>84</v>
      </c>
      <c r="D79" s="15">
        <f t="shared" si="3"/>
        <v>21</v>
      </c>
      <c r="E79" s="6">
        <v>27</v>
      </c>
      <c r="F79" s="6">
        <f>SUM(F75:F78)</f>
        <v>0</v>
      </c>
      <c r="G79" s="6"/>
      <c r="H79" s="6"/>
      <c r="I79" s="6"/>
      <c r="J79" s="6"/>
      <c r="K79" s="14"/>
    </row>
    <row r="80" spans="1:11" ht="12.75">
      <c r="A80" s="5" t="s">
        <v>95</v>
      </c>
      <c r="B80" s="6">
        <v>3</v>
      </c>
      <c r="C80" s="6">
        <v>50</v>
      </c>
      <c r="D80" s="15">
        <f t="shared" si="3"/>
        <v>16.666666666666668</v>
      </c>
      <c r="E80" s="6">
        <v>24</v>
      </c>
      <c r="F80" s="6">
        <v>0</v>
      </c>
      <c r="G80" s="6"/>
      <c r="H80" s="6"/>
      <c r="I80" s="6"/>
      <c r="J80" s="6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64</v>
      </c>
      <c r="B82" s="6" t="s">
        <v>74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150</v>
      </c>
      <c r="B83" s="8">
        <v>1</v>
      </c>
      <c r="C83" s="8">
        <v>12</v>
      </c>
      <c r="D83" s="9">
        <f>SUM(C83)/(B83)</f>
        <v>12</v>
      </c>
      <c r="E83" s="1">
        <v>12</v>
      </c>
      <c r="F83" s="8">
        <v>0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SUM(B83:B83)</f>
        <v>1</v>
      </c>
      <c r="C84" s="6">
        <f>SUM(C83:C83)</f>
        <v>12</v>
      </c>
      <c r="D84" s="15">
        <f>SUM(C84)/(B84)</f>
        <v>12</v>
      </c>
      <c r="E84" s="6">
        <v>12</v>
      </c>
      <c r="F84" s="6">
        <f>SUM(F83:F83)</f>
        <v>0</v>
      </c>
      <c r="G84" s="5"/>
      <c r="H84" s="5"/>
      <c r="I84" s="5"/>
      <c r="J84" s="5"/>
      <c r="K84" s="6"/>
    </row>
    <row r="85" spans="1:11" ht="12.75">
      <c r="A85" s="5" t="s">
        <v>95</v>
      </c>
      <c r="B85" s="6">
        <v>0</v>
      </c>
      <c r="C85" s="6"/>
      <c r="D85" s="15"/>
      <c r="E85" s="6"/>
      <c r="F85" s="6"/>
      <c r="G85" s="5"/>
      <c r="H85" s="5"/>
      <c r="I85" s="5"/>
      <c r="J85" s="5"/>
      <c r="K85" s="6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65</v>
      </c>
      <c r="B87" s="6" t="s">
        <v>75</v>
      </c>
      <c r="C87" s="6" t="s">
        <v>40</v>
      </c>
      <c r="D87" s="6" t="s">
        <v>9</v>
      </c>
      <c r="E87" s="6" t="s">
        <v>41</v>
      </c>
      <c r="F87" s="6" t="s">
        <v>42</v>
      </c>
      <c r="G87" s="12"/>
      <c r="H87" s="12"/>
      <c r="I87" s="12"/>
      <c r="J87" s="12"/>
      <c r="K87" s="14"/>
    </row>
    <row r="88" spans="1:11" ht="12.75">
      <c r="A88" s="5" t="s">
        <v>255</v>
      </c>
      <c r="B88" s="6"/>
      <c r="C88" s="6"/>
      <c r="D88" s="15"/>
      <c r="E88" s="6"/>
      <c r="F88" s="6"/>
      <c r="G88" s="12"/>
      <c r="H88" s="12"/>
      <c r="I88" s="12"/>
      <c r="J88" s="12"/>
      <c r="K88" s="14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66</v>
      </c>
      <c r="B90" s="6" t="s">
        <v>76</v>
      </c>
      <c r="C90" s="6" t="s">
        <v>40</v>
      </c>
      <c r="D90" s="6" t="s">
        <v>9</v>
      </c>
      <c r="E90" s="6" t="s">
        <v>41</v>
      </c>
      <c r="F90" s="6"/>
      <c r="G90" s="12"/>
      <c r="H90" s="12"/>
      <c r="I90" s="12"/>
      <c r="J90" s="12"/>
      <c r="K90" s="14"/>
    </row>
    <row r="91" spans="1:11" ht="12.75">
      <c r="A91" s="7" t="s">
        <v>146</v>
      </c>
      <c r="B91" s="8">
        <v>2</v>
      </c>
      <c r="C91" s="8">
        <v>81</v>
      </c>
      <c r="D91" s="9">
        <f>SUM(C91)/(B91)</f>
        <v>40.5</v>
      </c>
      <c r="E91" s="1">
        <v>46</v>
      </c>
      <c r="F91" s="8"/>
      <c r="G91" s="7"/>
      <c r="H91" s="7"/>
      <c r="I91" s="7"/>
      <c r="J91" s="7"/>
      <c r="K91" s="8"/>
    </row>
    <row r="92" spans="1:11" ht="12.75">
      <c r="A92" s="5" t="s">
        <v>8</v>
      </c>
      <c r="B92" s="6">
        <f>SUM(B91:B91)</f>
        <v>2</v>
      </c>
      <c r="C92" s="6">
        <f>SUM(C91:C91)</f>
        <v>81</v>
      </c>
      <c r="D92" s="15">
        <f>SUM(C92)/(B92)</f>
        <v>40.5</v>
      </c>
      <c r="E92" s="6">
        <v>46</v>
      </c>
      <c r="F92" s="6"/>
      <c r="G92" s="5"/>
      <c r="H92" s="5"/>
      <c r="I92" s="5"/>
      <c r="J92" s="5"/>
      <c r="K92" s="6"/>
    </row>
    <row r="93" spans="1:11" ht="12.75">
      <c r="A93" s="5" t="s">
        <v>95</v>
      </c>
      <c r="B93" s="6">
        <f>C26</f>
        <v>4</v>
      </c>
      <c r="C93" s="6">
        <f>C27</f>
        <v>129</v>
      </c>
      <c r="D93" s="15">
        <f>SUM(C93)/(B93)</f>
        <v>32.25</v>
      </c>
      <c r="E93" s="6">
        <v>49</v>
      </c>
      <c r="F93" s="6"/>
      <c r="G93" s="5"/>
      <c r="H93" s="5"/>
      <c r="I93" s="5"/>
      <c r="J93" s="5"/>
      <c r="K93" s="6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5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7" t="s">
        <v>241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242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243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244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245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246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247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248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 t="s">
        <v>249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27" t="s">
        <v>67</v>
      </c>
      <c r="B106" s="6" t="s">
        <v>190</v>
      </c>
      <c r="C106" s="6" t="s">
        <v>87</v>
      </c>
      <c r="D106" s="6" t="s">
        <v>69</v>
      </c>
      <c r="E106" s="6" t="s">
        <v>68</v>
      </c>
      <c r="F106" s="6" t="s">
        <v>155</v>
      </c>
      <c r="G106" s="6" t="s">
        <v>156</v>
      </c>
      <c r="H106" s="6" t="s">
        <v>70</v>
      </c>
      <c r="I106" s="6" t="s">
        <v>170</v>
      </c>
      <c r="J106" s="6" t="s">
        <v>80</v>
      </c>
      <c r="K106" s="43"/>
    </row>
    <row r="107" spans="1:11" s="7" customFormat="1" ht="12.75">
      <c r="A107" s="56" t="s">
        <v>181</v>
      </c>
      <c r="B107" s="58">
        <v>4</v>
      </c>
      <c r="C107" s="58">
        <v>4</v>
      </c>
      <c r="D107" s="58">
        <v>1</v>
      </c>
      <c r="E107" s="58">
        <v>0</v>
      </c>
      <c r="F107" s="58">
        <f aca="true" t="shared" si="4" ref="F107:F123">SUM(B107:E107)</f>
        <v>9</v>
      </c>
      <c r="G107" s="58">
        <v>1</v>
      </c>
      <c r="H107" s="58">
        <v>0</v>
      </c>
      <c r="I107" s="58">
        <v>0</v>
      </c>
      <c r="J107" s="58">
        <v>0</v>
      </c>
      <c r="K107" s="8"/>
    </row>
    <row r="108" spans="1:11" s="7" customFormat="1" ht="12.75">
      <c r="A108" s="56" t="s">
        <v>158</v>
      </c>
      <c r="B108" s="58">
        <v>1</v>
      </c>
      <c r="C108" s="58">
        <v>4</v>
      </c>
      <c r="D108" s="58">
        <v>1</v>
      </c>
      <c r="E108" s="58">
        <v>2</v>
      </c>
      <c r="F108" s="58">
        <f t="shared" si="4"/>
        <v>8</v>
      </c>
      <c r="G108" s="58">
        <v>0</v>
      </c>
      <c r="H108" s="58">
        <v>0</v>
      </c>
      <c r="I108" s="58">
        <v>0</v>
      </c>
      <c r="J108" s="58">
        <v>0</v>
      </c>
      <c r="K108" s="8"/>
    </row>
    <row r="109" spans="1:11" s="7" customFormat="1" ht="12.75">
      <c r="A109" s="56" t="s">
        <v>147</v>
      </c>
      <c r="B109" s="58">
        <v>3</v>
      </c>
      <c r="C109" s="58">
        <v>3</v>
      </c>
      <c r="D109" s="58">
        <v>0</v>
      </c>
      <c r="E109" s="58">
        <v>0</v>
      </c>
      <c r="F109" s="58">
        <f t="shared" si="4"/>
        <v>6</v>
      </c>
      <c r="G109" s="58">
        <v>0</v>
      </c>
      <c r="H109" s="58">
        <v>0</v>
      </c>
      <c r="I109" s="58">
        <v>0</v>
      </c>
      <c r="J109" s="58">
        <v>0</v>
      </c>
      <c r="K109" s="8"/>
    </row>
    <row r="110" spans="1:11" s="7" customFormat="1" ht="12.75">
      <c r="A110" s="56" t="s">
        <v>150</v>
      </c>
      <c r="B110" s="58">
        <v>3</v>
      </c>
      <c r="C110" s="58">
        <v>2</v>
      </c>
      <c r="D110" s="58">
        <v>1</v>
      </c>
      <c r="E110" s="58">
        <v>0</v>
      </c>
      <c r="F110" s="58">
        <f t="shared" si="4"/>
        <v>6</v>
      </c>
      <c r="G110" s="58">
        <v>0</v>
      </c>
      <c r="H110" s="58">
        <v>0</v>
      </c>
      <c r="I110" s="58">
        <v>0</v>
      </c>
      <c r="J110" s="58">
        <v>0</v>
      </c>
      <c r="K110" s="8"/>
    </row>
    <row r="111" spans="1:11" s="7" customFormat="1" ht="12.75">
      <c r="A111" s="56" t="s">
        <v>180</v>
      </c>
      <c r="B111" s="58">
        <v>2</v>
      </c>
      <c r="C111" s="58">
        <v>2</v>
      </c>
      <c r="D111" s="58">
        <v>1</v>
      </c>
      <c r="E111" s="58">
        <v>0</v>
      </c>
      <c r="F111" s="58">
        <f t="shared" si="4"/>
        <v>5</v>
      </c>
      <c r="G111" s="58">
        <v>0</v>
      </c>
      <c r="H111" s="58">
        <v>0</v>
      </c>
      <c r="I111" s="58">
        <v>0</v>
      </c>
      <c r="J111" s="58">
        <v>0</v>
      </c>
      <c r="K111" s="8"/>
    </row>
    <row r="112" spans="1:11" s="7" customFormat="1" ht="12.75">
      <c r="A112" s="56" t="s">
        <v>159</v>
      </c>
      <c r="B112" s="58">
        <v>1</v>
      </c>
      <c r="C112" s="58">
        <v>3</v>
      </c>
      <c r="D112" s="58">
        <v>0</v>
      </c>
      <c r="E112" s="58">
        <v>1</v>
      </c>
      <c r="F112" s="58">
        <f t="shared" si="4"/>
        <v>5</v>
      </c>
      <c r="G112" s="58">
        <v>0</v>
      </c>
      <c r="H112" s="58">
        <v>0</v>
      </c>
      <c r="I112" s="58">
        <v>0</v>
      </c>
      <c r="J112" s="58">
        <v>0</v>
      </c>
      <c r="K112" s="8"/>
    </row>
    <row r="113" spans="1:11" s="7" customFormat="1" ht="12.75">
      <c r="A113" s="56" t="s">
        <v>207</v>
      </c>
      <c r="B113" s="58">
        <v>1</v>
      </c>
      <c r="C113" s="58">
        <v>1</v>
      </c>
      <c r="D113" s="58">
        <v>1</v>
      </c>
      <c r="E113" s="58">
        <v>0</v>
      </c>
      <c r="F113" s="58">
        <f t="shared" si="4"/>
        <v>3</v>
      </c>
      <c r="G113" s="58">
        <v>0</v>
      </c>
      <c r="H113" s="58">
        <v>0</v>
      </c>
      <c r="I113" s="58">
        <v>0</v>
      </c>
      <c r="J113" s="58">
        <v>0</v>
      </c>
      <c r="K113" s="8"/>
    </row>
    <row r="114" spans="1:11" s="7" customFormat="1" ht="12.75">
      <c r="A114" s="56" t="s">
        <v>165</v>
      </c>
      <c r="B114" s="58">
        <v>2</v>
      </c>
      <c r="C114" s="58">
        <v>0</v>
      </c>
      <c r="D114" s="58">
        <v>0</v>
      </c>
      <c r="E114" s="58">
        <v>0</v>
      </c>
      <c r="F114" s="58">
        <f t="shared" si="4"/>
        <v>2</v>
      </c>
      <c r="G114" s="58">
        <v>0</v>
      </c>
      <c r="H114" s="58">
        <v>0</v>
      </c>
      <c r="I114" s="58">
        <v>0</v>
      </c>
      <c r="J114" s="58">
        <v>0</v>
      </c>
      <c r="K114" s="8"/>
    </row>
    <row r="115" spans="1:11" s="7" customFormat="1" ht="12.75">
      <c r="A115" s="56" t="s">
        <v>146</v>
      </c>
      <c r="B115" s="58">
        <v>2</v>
      </c>
      <c r="C115" s="58">
        <v>0</v>
      </c>
      <c r="D115" s="58">
        <v>0</v>
      </c>
      <c r="E115" s="58">
        <v>0</v>
      </c>
      <c r="F115" s="58">
        <f t="shared" si="4"/>
        <v>2</v>
      </c>
      <c r="G115" s="58">
        <v>0</v>
      </c>
      <c r="H115" s="58">
        <v>0</v>
      </c>
      <c r="I115" s="58">
        <v>1</v>
      </c>
      <c r="J115" s="58">
        <v>0</v>
      </c>
      <c r="K115" s="8"/>
    </row>
    <row r="116" spans="1:11" s="7" customFormat="1" ht="12.75">
      <c r="A116" s="56" t="s">
        <v>161</v>
      </c>
      <c r="B116" s="58">
        <v>0</v>
      </c>
      <c r="C116" s="58">
        <v>2</v>
      </c>
      <c r="D116" s="58">
        <v>0</v>
      </c>
      <c r="E116" s="58">
        <v>0</v>
      </c>
      <c r="F116" s="58">
        <f t="shared" si="4"/>
        <v>2</v>
      </c>
      <c r="G116" s="58">
        <v>0</v>
      </c>
      <c r="H116" s="58">
        <v>0</v>
      </c>
      <c r="I116" s="58">
        <v>0</v>
      </c>
      <c r="J116" s="58">
        <v>0</v>
      </c>
      <c r="K116" s="8"/>
    </row>
    <row r="117" spans="1:11" s="7" customFormat="1" ht="12.75">
      <c r="A117" s="56" t="s">
        <v>173</v>
      </c>
      <c r="B117" s="58">
        <v>1</v>
      </c>
      <c r="C117" s="58">
        <v>0</v>
      </c>
      <c r="D117" s="58">
        <v>0</v>
      </c>
      <c r="E117" s="58">
        <v>0</v>
      </c>
      <c r="F117" s="58">
        <f t="shared" si="4"/>
        <v>1</v>
      </c>
      <c r="G117" s="58">
        <v>0</v>
      </c>
      <c r="H117" s="58">
        <v>0</v>
      </c>
      <c r="I117" s="58">
        <v>1</v>
      </c>
      <c r="J117" s="58">
        <v>0</v>
      </c>
      <c r="K117" s="8"/>
    </row>
    <row r="118" spans="1:11" s="7" customFormat="1" ht="12.75">
      <c r="A118" s="56" t="s">
        <v>167</v>
      </c>
      <c r="B118" s="58">
        <v>1</v>
      </c>
      <c r="C118" s="58">
        <v>0</v>
      </c>
      <c r="D118" s="58">
        <v>0</v>
      </c>
      <c r="E118" s="58">
        <v>0</v>
      </c>
      <c r="F118" s="58">
        <f t="shared" si="4"/>
        <v>1</v>
      </c>
      <c r="G118" s="58">
        <v>0</v>
      </c>
      <c r="H118" s="58">
        <v>0</v>
      </c>
      <c r="I118" s="58">
        <v>0</v>
      </c>
      <c r="J118" s="58">
        <v>0</v>
      </c>
      <c r="K118" s="8"/>
    </row>
    <row r="119" spans="1:11" s="7" customFormat="1" ht="12.75">
      <c r="A119" s="56" t="s">
        <v>162</v>
      </c>
      <c r="B119" s="58">
        <v>1</v>
      </c>
      <c r="C119" s="58">
        <v>0</v>
      </c>
      <c r="D119" s="58">
        <v>0</v>
      </c>
      <c r="E119" s="58">
        <v>0</v>
      </c>
      <c r="F119" s="58">
        <f t="shared" si="4"/>
        <v>1</v>
      </c>
      <c r="G119" s="58">
        <v>0</v>
      </c>
      <c r="H119" s="58">
        <v>0</v>
      </c>
      <c r="I119" s="58">
        <v>0</v>
      </c>
      <c r="J119" s="58">
        <v>0</v>
      </c>
      <c r="K119" s="8"/>
    </row>
    <row r="120" spans="1:11" s="7" customFormat="1" ht="12.75">
      <c r="A120" s="56" t="s">
        <v>225</v>
      </c>
      <c r="B120" s="58">
        <v>1</v>
      </c>
      <c r="C120" s="58">
        <v>0</v>
      </c>
      <c r="D120" s="58">
        <v>0</v>
      </c>
      <c r="E120" s="58">
        <v>0</v>
      </c>
      <c r="F120" s="58">
        <f t="shared" si="4"/>
        <v>1</v>
      </c>
      <c r="G120" s="58">
        <v>0</v>
      </c>
      <c r="H120" s="58">
        <v>0</v>
      </c>
      <c r="I120" s="58">
        <v>0</v>
      </c>
      <c r="J120" s="58">
        <v>0</v>
      </c>
      <c r="K120" s="8"/>
    </row>
    <row r="121" spans="1:11" s="7" customFormat="1" ht="12.75">
      <c r="A121" s="56" t="s">
        <v>256</v>
      </c>
      <c r="B121" s="58">
        <v>1</v>
      </c>
      <c r="C121" s="58">
        <v>0</v>
      </c>
      <c r="D121" s="58">
        <v>0</v>
      </c>
      <c r="E121" s="58">
        <v>0</v>
      </c>
      <c r="F121" s="58">
        <f t="shared" si="4"/>
        <v>1</v>
      </c>
      <c r="G121" s="58">
        <v>0</v>
      </c>
      <c r="H121" s="58">
        <v>0</v>
      </c>
      <c r="I121" s="58">
        <v>0</v>
      </c>
      <c r="J121" s="58">
        <v>0</v>
      </c>
      <c r="K121" s="8"/>
    </row>
    <row r="122" spans="1:11" s="7" customFormat="1" ht="12.75">
      <c r="A122" s="56" t="s">
        <v>257</v>
      </c>
      <c r="B122" s="58">
        <v>0</v>
      </c>
      <c r="C122" s="58">
        <v>1</v>
      </c>
      <c r="D122" s="58">
        <v>0</v>
      </c>
      <c r="E122" s="58">
        <v>0</v>
      </c>
      <c r="F122" s="58">
        <f t="shared" si="4"/>
        <v>1</v>
      </c>
      <c r="G122" s="58">
        <v>0</v>
      </c>
      <c r="H122" s="58">
        <v>0</v>
      </c>
      <c r="I122" s="58">
        <v>0</v>
      </c>
      <c r="J122" s="58">
        <v>0</v>
      </c>
      <c r="K122" s="8"/>
    </row>
    <row r="123" spans="1:11" s="7" customFormat="1" ht="12.75">
      <c r="A123" s="57" t="s">
        <v>191</v>
      </c>
      <c r="B123" s="58">
        <v>0</v>
      </c>
      <c r="C123" s="58">
        <v>1</v>
      </c>
      <c r="D123" s="58">
        <v>0</v>
      </c>
      <c r="E123" s="58">
        <v>0</v>
      </c>
      <c r="F123" s="58">
        <f t="shared" si="4"/>
        <v>1</v>
      </c>
      <c r="G123" s="58">
        <v>0</v>
      </c>
      <c r="H123" s="58">
        <v>0</v>
      </c>
      <c r="I123" s="58">
        <v>0</v>
      </c>
      <c r="J123" s="58">
        <v>0</v>
      </c>
      <c r="K123" s="8"/>
    </row>
    <row r="124" spans="1:11" ht="12.75">
      <c r="A124" s="27" t="s">
        <v>8</v>
      </c>
      <c r="B124" s="28">
        <f aca="true" t="shared" si="5" ref="B124:J124">SUM(B107:B123)</f>
        <v>24</v>
      </c>
      <c r="C124" s="28">
        <f t="shared" si="5"/>
        <v>23</v>
      </c>
      <c r="D124" s="28">
        <f t="shared" si="5"/>
        <v>5</v>
      </c>
      <c r="E124" s="28">
        <f t="shared" si="5"/>
        <v>3</v>
      </c>
      <c r="F124" s="28">
        <f t="shared" si="5"/>
        <v>55</v>
      </c>
      <c r="G124" s="28">
        <f t="shared" si="5"/>
        <v>1</v>
      </c>
      <c r="H124" s="28">
        <f t="shared" si="5"/>
        <v>0</v>
      </c>
      <c r="I124" s="28">
        <f t="shared" si="5"/>
        <v>2</v>
      </c>
      <c r="J124" s="28">
        <f t="shared" si="5"/>
        <v>0</v>
      </c>
      <c r="K124" s="43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2019-11-03T00:11:16Z</cp:lastPrinted>
  <dcterms:created xsi:type="dcterms:W3CDTF">2009-09-13T02:30:03Z</dcterms:created>
  <dcterms:modified xsi:type="dcterms:W3CDTF">2019-11-04T13:33:32Z</dcterms:modified>
  <cp:category/>
  <cp:version/>
  <cp:contentType/>
  <cp:contentStatus/>
</cp:coreProperties>
</file>