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ason Totals" sheetId="1" r:id="rId1"/>
    <sheet name="Jackson" sheetId="2" r:id="rId2"/>
    <sheet name="@A-C" sheetId="3" r:id="rId3"/>
    <sheet name="Warren" sheetId="4" r:id="rId4"/>
    <sheet name="B-C" sheetId="5" r:id="rId5"/>
    <sheet name="@LE" sheetId="6" r:id="rId6"/>
    <sheet name="@WM" sheetId="7" r:id="rId7"/>
    <sheet name="@BW" sheetId="8" r:id="rId8"/>
    <sheet name="East" sheetId="9" r:id="rId9"/>
    <sheet name="Maysville" sheetId="10" r:id="rId10"/>
    <sheet name="TV" sheetId="11" r:id="rId11"/>
    <sheet name="TEMPLATE" sheetId="12" r:id="rId12"/>
    <sheet name="2020 Skeds-Scores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<sst xmlns="http://schemas.openxmlformats.org/spreadsheetml/2006/main" count="2584" uniqueCount="445">
  <si>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</si>
  <si>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</si>
  <si>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</si>
  <si>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</si>
  <si>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</si>
  <si>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</si>
  <si>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</si>
  <si>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</si>
  <si>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</si>
  <si>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</si>
  <si>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</si>
  <si>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</si>
  <si>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</si>
  <si>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</si>
  <si>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</si>
  <si>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</si>
  <si>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</si>
  <si>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</si>
  <si>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</si>
  <si>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</si>
  <si>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</si>
  <si>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</si>
  <si>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</si>
  <si>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</si>
  <si>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</si>
  <si>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</si>
  <si>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</si>
  <si>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</si>
  <si>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</si>
  <si>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</si>
  <si>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</si>
  <si>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</si>
  <si>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</si>
  <si>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</si>
  <si>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</si>
  <si>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</si>
  <si>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</si>
  <si>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</si>
  <si>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</si>
  <si>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</si>
  <si>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</si>
  <si>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</si>
  <si>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</si>
  <si>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</si>
  <si>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</si>
  <si>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</si>
  <si>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</si>
  <si>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</si>
  <si>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</si>
  <si>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</si>
  <si>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</si>
  <si>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</si>
  <si>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</si>
  <si>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</si>
  <si>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</si>
  <si>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</si>
  <si>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</si>
  <si>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</si>
  <si>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</si>
  <si>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</si>
  <si>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</si>
  <si>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</si>
  <si>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</si>
  <si>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</si>
  <si>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</si>
  <si>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</si>
  <si>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</si>
  <si>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</si>
  <si>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</si>
  <si>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</si>
  <si>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</si>
  <si>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</si>
  <si>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</si>
  <si>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</si>
  <si>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</si>
  <si>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</si>
  <si>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</si>
  <si>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</si>
  <si>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</si>
  <si>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</si>
  <si>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</si>
  <si>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</si>
  <si>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</si>
  <si>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</si>
  <si>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</si>
  <si>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</si>
  <si>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</si>
  <si>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</si>
  <si>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</si>
  <si>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</si>
  <si>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</si>
  <si>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</si>
  <si>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xx</t>
  </si>
  <si>
    <t>Rt/Rc</t>
  </si>
  <si>
    <t>(Team-spiked)</t>
  </si>
  <si>
    <t>1OT</t>
  </si>
  <si>
    <t>2OT</t>
  </si>
  <si>
    <t>Sheridan</t>
  </si>
  <si>
    <t>Jax</t>
  </si>
  <si>
    <t>May</t>
  </si>
  <si>
    <t>Jackson</t>
  </si>
  <si>
    <t>JAX</t>
  </si>
  <si>
    <t>Maysville</t>
  </si>
  <si>
    <t>MAY</t>
  </si>
  <si>
    <t>A-C</t>
  </si>
  <si>
    <t>War</t>
  </si>
  <si>
    <t>B-C</t>
  </si>
  <si>
    <t>LE</t>
  </si>
  <si>
    <t>WM</t>
  </si>
  <si>
    <t>Jackson at Logan Aug. 28, 2020</t>
  </si>
  <si>
    <t>Jackson: Jacob Winters 35 run (Isaac Kuhn kick), 5:20, 1Q</t>
  </si>
  <si>
    <t>Jackson: Macon Perrill 54 interception return (Kuhn kick), 2:10, 1Q</t>
  </si>
  <si>
    <t>Logan: Traten Poling 3 run (bad snap), 9:05, 2Q</t>
  </si>
  <si>
    <t>Jackson: Winters 12 run (Kuhn kick), 8:39, 2Q</t>
  </si>
  <si>
    <t>Jackson: Tristan Prater 80 pass from Winters (kick blocked), 1:11, 2Q</t>
  </si>
  <si>
    <t>Jackson: Perrill 34 pass from Winters (Winters run), 5:39, 3Q</t>
  </si>
  <si>
    <t>Jackson: Prater 27 pass from Winters (Kuhn kick), 11:31, 4Q</t>
  </si>
  <si>
    <t>Logan: Hunter Hill 28 pass from Ian Frasure (Poling pass from Frasure), 7:49, 4Q</t>
  </si>
  <si>
    <t>Jackson: Andrew Davis 3 run (run failed), 0:58.4, 4Q</t>
  </si>
  <si>
    <t>32:13</t>
  </si>
  <si>
    <t>15:47</t>
  </si>
  <si>
    <t>Caden McCarty</t>
  </si>
  <si>
    <t>Ian Frasure</t>
  </si>
  <si>
    <t>Brayden Sturgell</t>
  </si>
  <si>
    <t>Varik Fick</t>
  </si>
  <si>
    <t>Traten Poling</t>
  </si>
  <si>
    <t>Jonny McClelland</t>
  </si>
  <si>
    <t>n/a</t>
  </si>
  <si>
    <t>t35</t>
  </si>
  <si>
    <t>t28</t>
  </si>
  <si>
    <t>t80</t>
  </si>
  <si>
    <t>Hunter Hill</t>
  </si>
  <si>
    <t>Izaac Swope</t>
  </si>
  <si>
    <t>Josh Chapin</t>
  </si>
  <si>
    <t>36NG</t>
  </si>
  <si>
    <t>t54</t>
  </si>
  <si>
    <t>Amanda-Clearcreek</t>
  </si>
  <si>
    <t>Logan at Amanda-Clearcreek Sept. 4, 2020</t>
  </si>
  <si>
    <t>Carson Hodson</t>
  </si>
  <si>
    <t>Mason Linton</t>
  </si>
  <si>
    <t>Cody Carrell</t>
  </si>
  <si>
    <t>Henry Pierce</t>
  </si>
  <si>
    <t>Nick Hazelwood</t>
  </si>
  <si>
    <t>Justin Mustard</t>
  </si>
  <si>
    <t>Quinn Walsh</t>
  </si>
  <si>
    <t>Dalton Brooks</t>
  </si>
  <si>
    <t>Owen Angle</t>
  </si>
  <si>
    <t>Alex Thompson</t>
  </si>
  <si>
    <t>Tyler Dawson</t>
  </si>
  <si>
    <t>Christian Blount</t>
  </si>
  <si>
    <t>Isaiah Campbell</t>
  </si>
  <si>
    <t>IH</t>
  </si>
  <si>
    <t>27:15</t>
  </si>
  <si>
    <t>20:45</t>
  </si>
  <si>
    <t>t13</t>
  </si>
  <si>
    <t>25G, 39X</t>
  </si>
  <si>
    <t>Warren at Logan Sept. 11, 2020</t>
  </si>
  <si>
    <t>WAR</t>
  </si>
  <si>
    <t>Warren</t>
  </si>
  <si>
    <t>A-C: Andrew Harber 10 pass from Nate Hunter (Jonathan Weaver kick), 9:02, 1Q</t>
  </si>
  <si>
    <t>Logan: Traten Poling 13 run (run failed), 11:51, 2Q</t>
  </si>
  <si>
    <t>A-C: Tim Smith 1 run (Weaver kick), 2:19, 2Q</t>
  </si>
  <si>
    <t>A-C: Weaver 25 field goal, 0:15.3, 2Q</t>
  </si>
  <si>
    <t>Logan: Caden McCarty 11 pass from Ian Frasure (pass failed), 0:51.5, 4Q</t>
  </si>
  <si>
    <t>Bloom-Carroll at Logan Sept. 18, 2020</t>
  </si>
  <si>
    <t>Bloom-Carroll</t>
  </si>
  <si>
    <t>Logan at Logan Elm Sept. 25, 2020</t>
  </si>
  <si>
    <t>Logan Elm</t>
  </si>
  <si>
    <t>Logan at Watkins Memorial Oct. 2, 2020</t>
  </si>
  <si>
    <t>Watkins Memorial</t>
  </si>
  <si>
    <t>Maysville at Logan Oct. 23, 2020</t>
  </si>
  <si>
    <t>LOGAN</t>
  </si>
  <si>
    <t>SHERIDAN</t>
  </si>
  <si>
    <t>Date</t>
  </si>
  <si>
    <t>Chieftains</t>
  </si>
  <si>
    <t>W</t>
  </si>
  <si>
    <t>L</t>
  </si>
  <si>
    <t>Log</t>
  </si>
  <si>
    <t>Opp</t>
  </si>
  <si>
    <t>Generals</t>
  </si>
  <si>
    <t>She</t>
  </si>
  <si>
    <t>at John Glenn*</t>
  </si>
  <si>
    <t>at Logan</t>
  </si>
  <si>
    <t>Philo*</t>
  </si>
  <si>
    <t>Tri-Valley*</t>
  </si>
  <si>
    <t>at Maysville*</t>
  </si>
  <si>
    <t>All:</t>
  </si>
  <si>
    <t>Lg:</t>
  </si>
  <si>
    <t>Sheridan (MVL)</t>
  </si>
  <si>
    <t>MAYSVILLE</t>
  </si>
  <si>
    <t>WARREN</t>
  </si>
  <si>
    <t>Panthers</t>
  </si>
  <si>
    <t>Warriors</t>
  </si>
  <si>
    <t>Maysville (MVL)</t>
  </si>
  <si>
    <t>Bulldogs</t>
  </si>
  <si>
    <t>A28</t>
  </si>
  <si>
    <t>S4</t>
  </si>
  <si>
    <t>S11</t>
  </si>
  <si>
    <t>S18</t>
  </si>
  <si>
    <t>S25</t>
  </si>
  <si>
    <t xml:space="preserve">O2 </t>
  </si>
  <si>
    <t>O9</t>
  </si>
  <si>
    <t>O16</t>
  </si>
  <si>
    <t>O23</t>
  </si>
  <si>
    <t>O30</t>
  </si>
  <si>
    <t>JACKSON</t>
  </si>
  <si>
    <t>Ironmen</t>
  </si>
  <si>
    <t>Jackson (FAC)</t>
  </si>
  <si>
    <t>AMANDA-CLEARCREEK</t>
  </si>
  <si>
    <t>Aces</t>
  </si>
  <si>
    <t>Amanda-Clearcreek (MSL)</t>
  </si>
  <si>
    <t>BLOOM-CARROLL</t>
  </si>
  <si>
    <t>Bloom-Carroll (MSL)</t>
  </si>
  <si>
    <t>WATKINS MEMORIAL</t>
  </si>
  <si>
    <t>Watkins Memorial (LCL)</t>
  </si>
  <si>
    <t>LOGAN ELM</t>
  </si>
  <si>
    <t>Braves</t>
  </si>
  <si>
    <t>Logan Elm (MSL)</t>
  </si>
  <si>
    <t>at Meigs</t>
  </si>
  <si>
    <t>Marietta</t>
  </si>
  <si>
    <t>Hamilton Twp.*</t>
  </si>
  <si>
    <t>Teays Valley*</t>
  </si>
  <si>
    <t>at McClain*</t>
  </si>
  <si>
    <t>Fort Frye</t>
  </si>
  <si>
    <t>at Circleville*</t>
  </si>
  <si>
    <t>Licking Hts.*</t>
  </si>
  <si>
    <t>WCH*</t>
  </si>
  <si>
    <t>at B-C*</t>
  </si>
  <si>
    <t>A-C*</t>
  </si>
  <si>
    <t>Zanesville*</t>
  </si>
  <si>
    <t>Sheridan*</t>
  </si>
  <si>
    <t>Miami Trace*</t>
  </si>
  <si>
    <t>Circleville*</t>
  </si>
  <si>
    <t>Fairfield Union*</t>
  </si>
  <si>
    <t>at Granville*</t>
  </si>
  <si>
    <t>at Logan Elm</t>
  </si>
  <si>
    <t>Hillsboro*</t>
  </si>
  <si>
    <t>Union Local (s)</t>
  </si>
  <si>
    <t xml:space="preserve">Logan  </t>
  </si>
  <si>
    <t>at Utica</t>
  </si>
  <si>
    <t>at River View*</t>
  </si>
  <si>
    <t>at Tri-Valley*</t>
  </si>
  <si>
    <t>Logan Elm*</t>
  </si>
  <si>
    <t>at Bloom-Carroll*</t>
  </si>
  <si>
    <t>at Lick. Val.* (s)</t>
  </si>
  <si>
    <t>River View*</t>
  </si>
  <si>
    <t>2020 Logan opponents schedules/results</t>
  </si>
  <si>
    <t>at FU* (s)</t>
  </si>
  <si>
    <t>at HT*</t>
  </si>
  <si>
    <t>at FU*</t>
  </si>
  <si>
    <t>at Crooksville</t>
  </si>
  <si>
    <t>New Lex $</t>
  </si>
  <si>
    <t>Tot</t>
  </si>
  <si>
    <t>Cason Downard</t>
  </si>
  <si>
    <t>Cayden Alford</t>
  </si>
  <si>
    <t>PB</t>
  </si>
  <si>
    <t>Anthony McCune</t>
  </si>
  <si>
    <t>PBU</t>
  </si>
  <si>
    <t>Warren: Evan Gandee 88 pass from Kurt Taylor (Joel Chevalier kick), 1:59, 1Q</t>
  </si>
  <si>
    <t>Logan: Traten Poling 62 pass from Ian Frasure (Frasure kick), 0:09.4, 1Q</t>
  </si>
  <si>
    <t>Warren: Gandee 20 pass from Taylor (Chevalier kick), 4:45, 2Q</t>
  </si>
  <si>
    <t>Logan: Poling 37 pass from Frasure (Frasure kick), 3:39, 2Q</t>
  </si>
  <si>
    <t>Warren: Taylor 11 run (Chevalier kick), 0:32.7, 2Q</t>
  </si>
  <si>
    <t>Warren: Gandee 22 pass from Taylor (Chevalier kick), 4:05, 4Q</t>
  </si>
  <si>
    <t>27:35</t>
  </si>
  <si>
    <t>t62</t>
  </si>
  <si>
    <t>t88</t>
  </si>
  <si>
    <t>Ryan Harden</t>
  </si>
  <si>
    <t>20:25</t>
  </si>
  <si>
    <t>Dawson Pickens</t>
  </si>
  <si>
    <t>Owen Linton</t>
  </si>
  <si>
    <t>Bloom-Carroll: Jake McConnaughey 26 pass from KJ Benedict (Chase Alwood kick), 6:48, 1Q</t>
  </si>
  <si>
    <t>Bloom-Carroll: Beau Wisecarver 16 pass from Benedict (Alwood kick), 0:13.5, 2Q</t>
  </si>
  <si>
    <t>20:54</t>
  </si>
  <si>
    <t>27:06</t>
  </si>
  <si>
    <t>t26</t>
  </si>
  <si>
    <t>28X</t>
  </si>
  <si>
    <t>LE: Blayton Reid 9 run (Gabe Chalfin kick), 9:35, 1Q</t>
  </si>
  <si>
    <t>LE: David Evans 23 pass from Conner Robinson (Chalfin kick), 7:52, 1Q</t>
  </si>
  <si>
    <t>LE: Chalfin 43 pass from Robinson (Chalfin kick), 0:54, 1Q</t>
  </si>
  <si>
    <t>LE: Chalfin 48 pass from Robinson (Chalfin kick), 8:35, 2Q</t>
  </si>
  <si>
    <t>LE: Jason Sailor 5 pass from Robinson (Caleb Eplin kick), 4:57, 2Q</t>
  </si>
  <si>
    <t>Logan: Caden McCarty 1 run (Ian Frasure kick), 3:34, 2Q</t>
  </si>
  <si>
    <t>LE: Sailor 1 pass from Robinson (kick failed), 0:00, 2Q</t>
  </si>
  <si>
    <t>Logan: Traten Poling 61 pass from Frasure (McCarty pass from Frasure), 11:21, 3Q</t>
  </si>
  <si>
    <t>LE: Robinson 1 run (Eplin kick), 3:06, 3Q</t>
  </si>
  <si>
    <t>Logan: McCarty 3 run (run failed), 0:12, 3Q</t>
  </si>
  <si>
    <t>16:45</t>
  </si>
  <si>
    <t>31:15</t>
  </si>
  <si>
    <t>Brandon Heft</t>
  </si>
  <si>
    <t>t61</t>
  </si>
  <si>
    <t>t48</t>
  </si>
  <si>
    <t>Tyler Kost</t>
  </si>
  <si>
    <t>Kole Allman</t>
  </si>
  <si>
    <t>Simon Pierce</t>
  </si>
  <si>
    <t>BIG WALNUT</t>
  </si>
  <si>
    <t>Golden Eagles</t>
  </si>
  <si>
    <t>BW</t>
  </si>
  <si>
    <t>Logan (D2)</t>
  </si>
  <si>
    <t>Northland (D2)</t>
  </si>
  <si>
    <t>Big Walnut</t>
  </si>
  <si>
    <t>at Philo (D4) (s)</t>
  </si>
  <si>
    <t>Logan at Big Walnut Oct. 9, 2020</t>
  </si>
  <si>
    <t>WM: Gage Lowery 9 run (Max Deckop kick), 10:16, 1Q</t>
  </si>
  <si>
    <t>WM: Mason Swearingen 35 fumble return (kick blocked), 10:57, 2Q</t>
  </si>
  <si>
    <t>WM: Zach Christensen 65 pass from Liston Shroyer (run failed), 9:36, 2Q</t>
  </si>
  <si>
    <t>Logan: Caden McCarty 25 run (Zach Chapin kick), 7:09, 2Q</t>
  </si>
  <si>
    <t>WM: Jaleel Sales 81 kickoff return (pass failed), 6:56, 2Q</t>
  </si>
  <si>
    <t>Logan: Brandon Heft 20 pass from Ian Frasure (Chapin kick), 1:25, 2Q</t>
  </si>
  <si>
    <t>Logan: McCarty blocked punt recovery in end zone (Chapin kick), 9:38, 3Q</t>
  </si>
  <si>
    <t>WM: Lowery 1 run (Deckop kick), 1:41, 4Q</t>
  </si>
  <si>
    <t>at Chillicothe* 2ot</t>
  </si>
  <si>
    <t>Philo* ot</t>
  </si>
  <si>
    <t>24:07</t>
  </si>
  <si>
    <t>23:53</t>
  </si>
  <si>
    <t>t20</t>
  </si>
  <si>
    <t>t65</t>
  </si>
  <si>
    <t>Zach Chapin</t>
  </si>
  <si>
    <t>t81</t>
  </si>
  <si>
    <t>Isaian Campbell</t>
  </si>
  <si>
    <t>Keiton Arledge</t>
  </si>
  <si>
    <t>BW: Caden Williams 36 run (kick blocked), 8:33, 1Q</t>
  </si>
  <si>
    <t>BW: Williams 9 run (Zach Willoughby-Neal kick), 2:06, 1Q</t>
  </si>
  <si>
    <t>BW: Grant Coulson 19 pass from Jagger Barnett (Willoughby-Neal kick), 10:14, 2Q</t>
  </si>
  <si>
    <t>BW: Barnett 5 run (Willoughby-Neal kick), 5:49, 2Q</t>
  </si>
  <si>
    <t>BW: Cam Gladden 29 pass from Barnett (Willoughby-Neal kick), 3:38, 2Q</t>
  </si>
  <si>
    <t>BW: Christian Takatch fumble recovery in end zone (Willoughby-Neal kick), 2:50, 2Q</t>
  </si>
  <si>
    <t>BW: Coulson 30 pass from Barnett (Willoughby-Neal kick), 1:43, 2Q</t>
  </si>
  <si>
    <t>BW: Dom Salazar 23 pass from Jake Nier (Willoughby-Neal kick), 10:02, 3Q</t>
  </si>
  <si>
    <t>BW: Jordy Barrera 1 run (Willoughby-Neal kick), 2:28, 3Q</t>
  </si>
  <si>
    <t>Tri-Valley (D3)</t>
  </si>
  <si>
    <t>at D. Scioto (D2)</t>
  </si>
  <si>
    <t>Col. South (D3)</t>
  </si>
  <si>
    <t>22:29</t>
  </si>
  <si>
    <t>25:31</t>
  </si>
  <si>
    <t>J.D. Turner</t>
  </si>
  <si>
    <t>t30</t>
  </si>
  <si>
    <t>45NG</t>
  </si>
  <si>
    <t>NONE</t>
  </si>
  <si>
    <t>at West. S. (D2)</t>
  </si>
  <si>
    <t>Kenton Nester</t>
  </si>
  <si>
    <t>Easton Castle</t>
  </si>
  <si>
    <t>Jack Brown</t>
  </si>
  <si>
    <t>Ian Allen</t>
  </si>
  <si>
    <t>COLUMBUS EAST</t>
  </si>
  <si>
    <t>CE</t>
  </si>
  <si>
    <t>at Beechcroft</t>
  </si>
  <si>
    <t>at Linden (s)</t>
  </si>
  <si>
    <t>Col. East</t>
  </si>
  <si>
    <t>at Warren (D4-s)</t>
  </si>
  <si>
    <t>Independ'ce (s)</t>
  </si>
  <si>
    <t>Logan vs. Columbus East Oct. 16, 2020</t>
  </si>
  <si>
    <t>Logan: Caden McCarty 29 run (Ian Frasure run), 11:23, 1Q</t>
  </si>
  <si>
    <t>Logan: McCarty 1 run (Easton Castle pass from Frasure), 7:09, 1Q</t>
  </si>
  <si>
    <t>Logan: Traten Poling 16 run (Zach Chapin kick), 5:07, 1Q</t>
  </si>
  <si>
    <t>Logan: McCarty 5 run (Chapin kick), 2:11, 1Q</t>
  </si>
  <si>
    <t>Logan: Frasure 5 run (Chapin kick), 8:09, 2Q</t>
  </si>
  <si>
    <t>Logan: McCarty 15 run (Chapin kick), 2:38, 2Q</t>
  </si>
  <si>
    <t>East: Ishmeal Spann-Bowers 54 pass from Malachi Williams (run failed), 0:16.5, 2Q</t>
  </si>
  <si>
    <t>Logan: Poling 16 run (kick failed), 6:03, 3Q</t>
  </si>
  <si>
    <t>20:30</t>
  </si>
  <si>
    <t>27:30</t>
  </si>
  <si>
    <t>t29</t>
  </si>
  <si>
    <t>Morgan</t>
  </si>
  <si>
    <t>W. Muskingum</t>
  </si>
  <si>
    <t>Watterson (D3)</t>
  </si>
  <si>
    <t>at Westerv. S.*</t>
  </si>
  <si>
    <t>at Dub. Scioto*</t>
  </si>
  <si>
    <t>at Westerv. N.*</t>
  </si>
  <si>
    <t>W. Kilbourne*</t>
  </si>
  <si>
    <t>at Franklin Hts.*</t>
  </si>
  <si>
    <t>Delaware*</t>
  </si>
  <si>
    <t>Big Walnut (OCC Capital)</t>
  </si>
  <si>
    <t>Trace Sigafoose</t>
  </si>
  <si>
    <t>Cody Hatfield</t>
  </si>
  <si>
    <t>N6</t>
  </si>
  <si>
    <t>JG (D4-s) 2ot</t>
  </si>
  <si>
    <t>at St. Cl. (D4-s)</t>
  </si>
  <si>
    <t>Carrollton (D4-s)</t>
  </si>
  <si>
    <t>Ind. Val. (D4-s) FW</t>
  </si>
  <si>
    <t>bye</t>
  </si>
  <si>
    <t>at A-C*</t>
  </si>
  <si>
    <t>at A-C</t>
  </si>
  <si>
    <t>at Watkins</t>
  </si>
  <si>
    <t>at BW (D2)</t>
  </si>
  <si>
    <t>Morgan (D4-s)</t>
  </si>
  <si>
    <t>at LU (D4-s)</t>
  </si>
  <si>
    <t>at FU</t>
  </si>
  <si>
    <t>Col. East (D4-s)</t>
  </si>
  <si>
    <t>Lakew'd (D4-s)</t>
  </si>
  <si>
    <t>at LV (D4-s)</t>
  </si>
  <si>
    <t>Logan: Caden McCarty 20 run (Ian Frasure run), 11:27, 1Q</t>
  </si>
  <si>
    <t>Logan: Traten Poling 13 pass from Frasure (Frasure run), 10:25, 2Q</t>
  </si>
  <si>
    <t>Logan: Zach Chapin 37 field goal, 0:00, 2Q</t>
  </si>
  <si>
    <t>Maysville: Logan Smith 21 pass from Kaiden Hall (Sammy Scott kick), 4:22, 3Q</t>
  </si>
  <si>
    <t>Logan: McCarty 43 run (Chapin kick), 10:07, 4Q</t>
  </si>
  <si>
    <t>Maysville: Hall 1 run (kick blocked), 8:17, 4Q</t>
  </si>
  <si>
    <t>30:45</t>
  </si>
  <si>
    <t>17:15</t>
  </si>
  <si>
    <t>t43</t>
  </si>
  <si>
    <t>37G</t>
  </si>
  <si>
    <t>36NG, 37G</t>
  </si>
  <si>
    <t xml:space="preserve">at HT*  </t>
  </si>
  <si>
    <t>open date-covid</t>
  </si>
  <si>
    <t>at Philo</t>
  </si>
  <si>
    <t>at Mt. Vernon</t>
  </si>
  <si>
    <t>Cen, Crossing</t>
  </si>
  <si>
    <t>at Northland</t>
  </si>
  <si>
    <t>DNP-covid</t>
  </si>
  <si>
    <t>at Hartley (D3)</t>
  </si>
  <si>
    <t>TEAYS VALLEY</t>
  </si>
  <si>
    <t>Vikings</t>
  </si>
  <si>
    <t>TV</t>
  </si>
  <si>
    <t>at LE*</t>
  </si>
  <si>
    <t>Watterson</t>
  </si>
  <si>
    <t>Kings Mills Kings</t>
  </si>
  <si>
    <t>open date</t>
  </si>
  <si>
    <t>Briggs (D2)</t>
  </si>
  <si>
    <t>at Anderson (D2)</t>
  </si>
  <si>
    <t>Lancaster</t>
  </si>
  <si>
    <t>Teays Valley</t>
  </si>
  <si>
    <t>Teays Valley (MSL)</t>
  </si>
  <si>
    <t>Fair. Union*</t>
  </si>
  <si>
    <t>Teays Valley at Logan Oct. 30, 2020</t>
  </si>
  <si>
    <t>TV: Cale Clifton 29 field goal, 6:02, 1Q</t>
  </si>
  <si>
    <t>Logan: Caden McCarty 70 run (Zach Chapin kick), 9:05, 2Q</t>
  </si>
  <si>
    <t>Logan: McCarty 7 run (Chapin kick), 2:58, 2Q</t>
  </si>
  <si>
    <t>Logan: Ian Frasure 16 run (Chapin kick), 1:07, 3Q</t>
  </si>
  <si>
    <t>Logan: Henry Pierce 2 run (Chapin kick), 7:02, 4Q</t>
  </si>
  <si>
    <t>24:52</t>
  </si>
  <si>
    <t>23:08</t>
  </si>
  <si>
    <t>t70</t>
  </si>
  <si>
    <t>t2</t>
  </si>
  <si>
    <t>29G, 34NG</t>
  </si>
  <si>
    <t>Phillip Fraley</t>
  </si>
  <si>
    <t>2020 Logan Chieftains Football Team Statistics (3-7)</t>
  </si>
  <si>
    <t>2020 Logan Chieftains Football Individual Statistics (3-7)</t>
  </si>
  <si>
    <t>233:45</t>
  </si>
  <si>
    <t>23:23</t>
  </si>
  <si>
    <t>246:15</t>
  </si>
  <si>
    <t>24:37</t>
  </si>
  <si>
    <t>G: 29,25. NG: 39X,28X,45,34</t>
  </si>
  <si>
    <t>(s) game played on Saturday</t>
  </si>
  <si>
    <t>$ game started on Friday and completed Saturday</t>
  </si>
  <si>
    <t>* league game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</si>
</sst>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20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="175" zoomScaleNormal="175" zoomScalePageLayoutView="0" workbookViewId="0" topLeftCell="A1">
      <selection activeCell="J1" sqref="J1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435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2" customFormat="1" ht="12" thickTop="1">
      <c r="A2" s="39" t="s">
        <v>82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95</v>
      </c>
      <c r="G2" s="40" t="s">
        <v>96</v>
      </c>
      <c r="H2" s="40" t="s">
        <v>6</v>
      </c>
      <c r="I2" s="40" t="s">
        <v>7</v>
      </c>
      <c r="J2" s="40" t="s">
        <v>90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45</v>
      </c>
      <c r="C3" s="8">
        <v>79</v>
      </c>
      <c r="D3" s="8">
        <v>34</v>
      </c>
      <c r="E3" s="8">
        <v>28</v>
      </c>
      <c r="F3" s="8">
        <v>0</v>
      </c>
      <c r="G3" s="8">
        <v>0</v>
      </c>
      <c r="H3" s="8">
        <f>SUM(B3:C3)</f>
        <v>124</v>
      </c>
      <c r="I3" s="8">
        <f>SUM(D3:E3)</f>
        <v>62</v>
      </c>
      <c r="J3" s="8">
        <f>SUM(F3:G3)</f>
        <v>0</v>
      </c>
      <c r="K3" s="8"/>
      <c r="L3" s="8"/>
      <c r="M3" s="8">
        <f>SUM(B3:K3)-H3-I3-J3</f>
        <v>186</v>
      </c>
      <c r="N3" s="9">
        <f>SUM(M3)/(M1)</f>
        <v>18.6</v>
      </c>
    </row>
    <row r="4" spans="1:14" s="7" customFormat="1" ht="13.5" thickBot="1">
      <c r="A4" s="7" t="s">
        <v>11</v>
      </c>
      <c r="B4" s="8">
        <v>79</v>
      </c>
      <c r="C4" s="1">
        <v>123</v>
      </c>
      <c r="D4" s="8">
        <v>36</v>
      </c>
      <c r="E4" s="8">
        <v>33</v>
      </c>
      <c r="F4" s="8">
        <v>0</v>
      </c>
      <c r="G4" s="8">
        <v>0</v>
      </c>
      <c r="H4" s="8">
        <f>SUM(B4:C4)</f>
        <v>202</v>
      </c>
      <c r="I4" s="8">
        <f>SUM(D4:E4)</f>
        <v>69</v>
      </c>
      <c r="J4" s="8">
        <f>SUM(F4:G4)</f>
        <v>0</v>
      </c>
      <c r="K4" s="8"/>
      <c r="L4" s="8"/>
      <c r="M4" s="8">
        <f>SUM(B4:K4)-H4-I4-J4</f>
        <v>271</v>
      </c>
      <c r="N4" s="9">
        <f>SUM(M4)/(M1)</f>
        <v>27.1</v>
      </c>
    </row>
    <row r="5" spans="1:14" s="42" customFormat="1" ht="12" thickTop="1">
      <c r="A5" s="39" t="s">
        <v>83</v>
      </c>
      <c r="B5" s="40" t="s">
        <v>98</v>
      </c>
      <c r="C5" s="40" t="s">
        <v>104</v>
      </c>
      <c r="D5" s="40" t="s">
        <v>105</v>
      </c>
      <c r="E5" s="40" t="s">
        <v>106</v>
      </c>
      <c r="F5" s="40" t="s">
        <v>107</v>
      </c>
      <c r="G5" s="40" t="s">
        <v>108</v>
      </c>
      <c r="H5" s="40" t="s">
        <v>297</v>
      </c>
      <c r="I5" s="40" t="s">
        <v>345</v>
      </c>
      <c r="J5" s="40" t="s">
        <v>99</v>
      </c>
      <c r="K5" s="40" t="s">
        <v>412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18</v>
      </c>
      <c r="C6" s="8">
        <f t="shared" si="0"/>
        <v>15</v>
      </c>
      <c r="D6" s="8">
        <f t="shared" si="0"/>
        <v>16</v>
      </c>
      <c r="E6" s="8">
        <f t="shared" si="0"/>
        <v>6</v>
      </c>
      <c r="F6" s="8">
        <f t="shared" si="0"/>
        <v>7</v>
      </c>
      <c r="G6" s="8">
        <f t="shared" si="0"/>
        <v>10</v>
      </c>
      <c r="H6" s="8">
        <f t="shared" si="0"/>
        <v>2</v>
      </c>
      <c r="I6" s="8">
        <f t="shared" si="0"/>
        <v>15</v>
      </c>
      <c r="J6" s="8">
        <f t="shared" si="0"/>
        <v>15</v>
      </c>
      <c r="K6" s="8">
        <f t="shared" si="0"/>
        <v>14</v>
      </c>
      <c r="L6" s="8"/>
      <c r="M6" s="8">
        <f aca="true" t="shared" si="1" ref="M6:M11">SUM(B6:L6)</f>
        <v>118</v>
      </c>
      <c r="N6" s="9">
        <f>SUM(M6)/(M1)</f>
        <v>11.8</v>
      </c>
    </row>
    <row r="7" spans="1:14" s="7" customFormat="1" ht="12.75">
      <c r="A7" s="7" t="s">
        <v>13</v>
      </c>
      <c r="B7" s="8">
        <v>12</v>
      </c>
      <c r="C7" s="8">
        <v>8</v>
      </c>
      <c r="D7" s="8">
        <v>6</v>
      </c>
      <c r="E7" s="8">
        <v>4</v>
      </c>
      <c r="F7" s="8">
        <v>3</v>
      </c>
      <c r="G7" s="8">
        <v>9</v>
      </c>
      <c r="H7" s="8">
        <v>2</v>
      </c>
      <c r="I7" s="8">
        <v>15</v>
      </c>
      <c r="J7" s="8">
        <v>11</v>
      </c>
      <c r="K7" s="8">
        <v>11</v>
      </c>
      <c r="L7" s="1"/>
      <c r="M7" s="8">
        <f t="shared" si="1"/>
        <v>81</v>
      </c>
      <c r="N7" s="9">
        <f>SUM(M7)/(M1)</f>
        <v>8.1</v>
      </c>
    </row>
    <row r="8" spans="1:14" s="7" customFormat="1" ht="12.75">
      <c r="A8" s="7" t="s">
        <v>14</v>
      </c>
      <c r="B8" s="8">
        <v>6</v>
      </c>
      <c r="C8" s="8">
        <v>7</v>
      </c>
      <c r="D8" s="8">
        <v>8</v>
      </c>
      <c r="E8" s="8">
        <v>2</v>
      </c>
      <c r="F8" s="8">
        <v>4</v>
      </c>
      <c r="G8" s="8">
        <v>1</v>
      </c>
      <c r="H8" s="8">
        <v>0</v>
      </c>
      <c r="I8" s="8">
        <v>0</v>
      </c>
      <c r="J8" s="8">
        <v>4</v>
      </c>
      <c r="K8" s="8">
        <v>1</v>
      </c>
      <c r="L8" s="8"/>
      <c r="M8" s="8">
        <f t="shared" si="1"/>
        <v>33</v>
      </c>
      <c r="N8" s="9">
        <f>SUM(M8)/(M1)</f>
        <v>3.3</v>
      </c>
    </row>
    <row r="9" spans="1:14" s="7" customFormat="1" ht="12.75">
      <c r="A9" s="7" t="s">
        <v>15</v>
      </c>
      <c r="B9" s="8">
        <v>0</v>
      </c>
      <c r="C9" s="8">
        <v>0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8"/>
      <c r="M9" s="8">
        <f t="shared" si="1"/>
        <v>4</v>
      </c>
      <c r="N9" s="9">
        <f>SUM(M9)/(M1)</f>
        <v>0.4</v>
      </c>
    </row>
    <row r="10" spans="1:14" s="7" customFormat="1" ht="12.75">
      <c r="A10" s="7" t="s">
        <v>16</v>
      </c>
      <c r="B10" s="8">
        <v>14</v>
      </c>
      <c r="C10" s="8">
        <v>12</v>
      </c>
      <c r="D10" s="8">
        <v>13</v>
      </c>
      <c r="E10" s="8">
        <v>11</v>
      </c>
      <c r="F10" s="8">
        <v>9</v>
      </c>
      <c r="G10" s="8">
        <v>9</v>
      </c>
      <c r="H10" s="8">
        <v>9</v>
      </c>
      <c r="I10" s="8">
        <v>5</v>
      </c>
      <c r="J10" s="8">
        <v>14</v>
      </c>
      <c r="K10" s="8">
        <v>9</v>
      </c>
      <c r="L10" s="8"/>
      <c r="M10" s="8">
        <f t="shared" si="1"/>
        <v>105</v>
      </c>
      <c r="N10" s="9">
        <f>SUM(M10)/(M1)</f>
        <v>10.5</v>
      </c>
    </row>
    <row r="11" spans="1:14" s="7" customFormat="1" ht="12.75">
      <c r="A11" s="7" t="s">
        <v>17</v>
      </c>
      <c r="B11" s="8">
        <v>4</v>
      </c>
      <c r="C11" s="8">
        <v>5</v>
      </c>
      <c r="D11" s="8">
        <v>4</v>
      </c>
      <c r="E11" s="8">
        <v>4</v>
      </c>
      <c r="F11" s="8">
        <v>3</v>
      </c>
      <c r="G11" s="8">
        <v>2</v>
      </c>
      <c r="H11" s="8">
        <v>0</v>
      </c>
      <c r="I11" s="8">
        <v>4</v>
      </c>
      <c r="J11" s="8">
        <v>5</v>
      </c>
      <c r="K11" s="8">
        <v>5</v>
      </c>
      <c r="L11" s="8"/>
      <c r="M11" s="8">
        <f t="shared" si="1"/>
        <v>36</v>
      </c>
      <c r="N11" s="9">
        <f>SUM(M11)/(M1)</f>
        <v>3.6</v>
      </c>
    </row>
    <row r="12" spans="1:14" s="7" customFormat="1" ht="12.75">
      <c r="A12" s="7" t="s">
        <v>18</v>
      </c>
      <c r="B12" s="10">
        <f aca="true" t="shared" si="2" ref="B12:N12">SUM(B11)/(B10)</f>
        <v>0.2857142857142857</v>
      </c>
      <c r="C12" s="10">
        <f t="shared" si="2"/>
        <v>0.4166666666666667</v>
      </c>
      <c r="D12" s="10">
        <f t="shared" si="2"/>
        <v>0.3076923076923077</v>
      </c>
      <c r="E12" s="10">
        <f t="shared" si="2"/>
        <v>0.36363636363636365</v>
      </c>
      <c r="F12" s="10">
        <f t="shared" si="2"/>
        <v>0.3333333333333333</v>
      </c>
      <c r="G12" s="10">
        <f t="shared" si="2"/>
        <v>0.2222222222222222</v>
      </c>
      <c r="H12" s="10">
        <f t="shared" si="2"/>
        <v>0</v>
      </c>
      <c r="I12" s="10">
        <f t="shared" si="2"/>
        <v>0.8</v>
      </c>
      <c r="J12" s="10">
        <f t="shared" si="2"/>
        <v>0.35714285714285715</v>
      </c>
      <c r="K12" s="10">
        <f t="shared" si="2"/>
        <v>0.5555555555555556</v>
      </c>
      <c r="L12" s="10"/>
      <c r="M12" s="10">
        <f t="shared" si="2"/>
        <v>0.34285714285714286</v>
      </c>
      <c r="N12" s="10">
        <f t="shared" si="2"/>
        <v>0.34285714285714286</v>
      </c>
    </row>
    <row r="13" spans="1:14" s="7" customFormat="1" ht="12.75">
      <c r="A13" s="7" t="s">
        <v>19</v>
      </c>
      <c r="B13" s="8">
        <v>4</v>
      </c>
      <c r="C13" s="8">
        <v>1</v>
      </c>
      <c r="D13" s="8">
        <v>2</v>
      </c>
      <c r="E13" s="8">
        <v>0</v>
      </c>
      <c r="F13" s="8">
        <v>3</v>
      </c>
      <c r="G13" s="8">
        <v>2</v>
      </c>
      <c r="H13" s="8">
        <v>2</v>
      </c>
      <c r="I13" s="8">
        <v>0</v>
      </c>
      <c r="J13" s="8">
        <v>3</v>
      </c>
      <c r="K13" s="8">
        <v>2</v>
      </c>
      <c r="L13" s="8"/>
      <c r="M13" s="8">
        <f>SUM(B13:L13)</f>
        <v>19</v>
      </c>
      <c r="N13" s="9">
        <f>SUM(M13)/(M1)</f>
        <v>1.9</v>
      </c>
    </row>
    <row r="14" spans="1:14" s="7" customFormat="1" ht="12.75">
      <c r="A14" s="7" t="s">
        <v>20</v>
      </c>
      <c r="B14" s="8">
        <v>1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2</v>
      </c>
      <c r="K14" s="8">
        <v>2</v>
      </c>
      <c r="L14" s="8"/>
      <c r="M14" s="8">
        <f>SUM(B14:L14)</f>
        <v>7</v>
      </c>
      <c r="N14" s="9">
        <f>SUM(M14)/(M1)</f>
        <v>0.7</v>
      </c>
    </row>
    <row r="15" spans="1:14" s="7" customFormat="1" ht="12.75">
      <c r="A15" s="7" t="s">
        <v>21</v>
      </c>
      <c r="B15" s="10">
        <f>SUM(B14)/(B13)</f>
        <v>0.25</v>
      </c>
      <c r="C15" s="10">
        <f>SUM(C14)/(C13)</f>
        <v>0</v>
      </c>
      <c r="D15" s="10">
        <f>SUM(D14)/(D13)</f>
        <v>0</v>
      </c>
      <c r="E15" s="10">
        <v>0</v>
      </c>
      <c r="F15" s="10">
        <f aca="true" t="shared" si="3" ref="F15:K15">SUM(F14)/(F13)</f>
        <v>0.3333333333333333</v>
      </c>
      <c r="G15" s="10">
        <f t="shared" si="3"/>
        <v>0.5</v>
      </c>
      <c r="H15" s="10">
        <f t="shared" si="3"/>
        <v>0</v>
      </c>
      <c r="I15" s="10">
        <v>0</v>
      </c>
      <c r="J15" s="10">
        <f t="shared" si="3"/>
        <v>0.6666666666666666</v>
      </c>
      <c r="K15" s="10">
        <f t="shared" si="3"/>
        <v>1</v>
      </c>
      <c r="L15" s="10"/>
      <c r="M15" s="10">
        <f>SUM(M14)/(M13)</f>
        <v>0.3684210526315789</v>
      </c>
      <c r="N15" s="10">
        <f>SUM(N14)/(N13)</f>
        <v>0.3684210526315789</v>
      </c>
    </row>
    <row r="16" spans="1:14" s="7" customFormat="1" ht="12.75">
      <c r="A16" s="7" t="s">
        <v>22</v>
      </c>
      <c r="B16" s="8">
        <f aca="true" t="shared" si="4" ref="B16:K16">SUM(B17)+(B22)</f>
        <v>76</v>
      </c>
      <c r="C16" s="8">
        <f t="shared" si="4"/>
        <v>57</v>
      </c>
      <c r="D16" s="8">
        <f t="shared" si="4"/>
        <v>51</v>
      </c>
      <c r="E16" s="8">
        <f t="shared" si="4"/>
        <v>41</v>
      </c>
      <c r="F16" s="8">
        <f t="shared" si="4"/>
        <v>38</v>
      </c>
      <c r="G16" s="8">
        <f t="shared" si="4"/>
        <v>43</v>
      </c>
      <c r="H16" s="8">
        <f t="shared" si="4"/>
        <v>38</v>
      </c>
      <c r="I16" s="8">
        <f t="shared" si="4"/>
        <v>33</v>
      </c>
      <c r="J16" s="8">
        <f t="shared" si="4"/>
        <v>65</v>
      </c>
      <c r="K16" s="8">
        <f t="shared" si="4"/>
        <v>41</v>
      </c>
      <c r="L16" s="8"/>
      <c r="M16" s="8">
        <f aca="true" t="shared" si="5" ref="M16:M25">SUM(B16:L16)</f>
        <v>483</v>
      </c>
      <c r="N16" s="9">
        <f>SUM(M16)/(M1)</f>
        <v>48.3</v>
      </c>
    </row>
    <row r="17" spans="1:14" s="7" customFormat="1" ht="12.75">
      <c r="A17" s="7" t="s">
        <v>23</v>
      </c>
      <c r="B17" s="8">
        <v>35</v>
      </c>
      <c r="C17" s="8">
        <v>32</v>
      </c>
      <c r="D17" s="8">
        <v>23</v>
      </c>
      <c r="E17" s="8">
        <v>28</v>
      </c>
      <c r="F17" s="8">
        <v>19</v>
      </c>
      <c r="G17" s="8">
        <v>31</v>
      </c>
      <c r="H17" s="8">
        <v>32</v>
      </c>
      <c r="I17" s="8">
        <v>33</v>
      </c>
      <c r="J17" s="8">
        <v>52</v>
      </c>
      <c r="K17" s="8">
        <v>39</v>
      </c>
      <c r="L17" s="8"/>
      <c r="M17" s="8">
        <f t="shared" si="5"/>
        <v>324</v>
      </c>
      <c r="N17" s="9">
        <f>SUM(M17)/(M1)</f>
        <v>32.4</v>
      </c>
    </row>
    <row r="18" spans="1:14" s="7" customFormat="1" ht="12.75">
      <c r="A18" s="7" t="s">
        <v>24</v>
      </c>
      <c r="B18" s="8">
        <v>157</v>
      </c>
      <c r="C18" s="8">
        <v>112</v>
      </c>
      <c r="D18" s="8">
        <v>55</v>
      </c>
      <c r="E18" s="8">
        <v>86</v>
      </c>
      <c r="F18" s="8">
        <v>73</v>
      </c>
      <c r="G18" s="8">
        <v>195</v>
      </c>
      <c r="H18" s="8">
        <v>11</v>
      </c>
      <c r="I18" s="8">
        <v>311</v>
      </c>
      <c r="J18" s="8">
        <v>246</v>
      </c>
      <c r="K18" s="8">
        <v>235</v>
      </c>
      <c r="L18" s="8"/>
      <c r="M18" s="8">
        <f t="shared" si="5"/>
        <v>1481</v>
      </c>
      <c r="N18" s="9">
        <f>SUM(M18)/(M1)</f>
        <v>148.1</v>
      </c>
    </row>
    <row r="19" spans="1:14" s="7" customFormat="1" ht="12.75">
      <c r="A19" s="7" t="s">
        <v>25</v>
      </c>
      <c r="B19" s="8">
        <v>176</v>
      </c>
      <c r="C19" s="8">
        <v>172</v>
      </c>
      <c r="D19" s="8">
        <v>236</v>
      </c>
      <c r="E19" s="8">
        <v>28</v>
      </c>
      <c r="F19" s="8">
        <v>162</v>
      </c>
      <c r="G19" s="8">
        <v>43</v>
      </c>
      <c r="H19" s="8">
        <v>14</v>
      </c>
      <c r="I19" s="8">
        <v>0</v>
      </c>
      <c r="J19" s="8">
        <v>52</v>
      </c>
      <c r="K19" s="8">
        <v>45</v>
      </c>
      <c r="L19" s="8"/>
      <c r="M19" s="8">
        <f t="shared" si="5"/>
        <v>928</v>
      </c>
      <c r="N19" s="9">
        <f>SUM(M19)/(M1)</f>
        <v>92.8</v>
      </c>
    </row>
    <row r="20" spans="1:14" s="7" customFormat="1" ht="12.75">
      <c r="A20" s="7" t="s">
        <v>26</v>
      </c>
      <c r="B20" s="8">
        <f aca="true" t="shared" si="6" ref="B20:K20">SUM(B18)+(B19)</f>
        <v>333</v>
      </c>
      <c r="C20" s="8">
        <f t="shared" si="6"/>
        <v>284</v>
      </c>
      <c r="D20" s="8">
        <f t="shared" si="6"/>
        <v>291</v>
      </c>
      <c r="E20" s="8">
        <f t="shared" si="6"/>
        <v>114</v>
      </c>
      <c r="F20" s="8">
        <f t="shared" si="6"/>
        <v>235</v>
      </c>
      <c r="G20" s="8">
        <f t="shared" si="6"/>
        <v>238</v>
      </c>
      <c r="H20" s="8">
        <f t="shared" si="6"/>
        <v>25</v>
      </c>
      <c r="I20" s="8">
        <f t="shared" si="6"/>
        <v>311</v>
      </c>
      <c r="J20" s="8">
        <f t="shared" si="6"/>
        <v>298</v>
      </c>
      <c r="K20" s="8">
        <f t="shared" si="6"/>
        <v>280</v>
      </c>
      <c r="L20" s="8"/>
      <c r="M20" s="8">
        <f t="shared" si="5"/>
        <v>2409</v>
      </c>
      <c r="N20" s="9">
        <f>SUM(M20)/(M1)</f>
        <v>240.9</v>
      </c>
    </row>
    <row r="21" spans="1:14" s="7" customFormat="1" ht="12.75">
      <c r="A21" s="7" t="s">
        <v>27</v>
      </c>
      <c r="B21" s="8">
        <v>16</v>
      </c>
      <c r="C21" s="8">
        <v>13</v>
      </c>
      <c r="D21" s="8">
        <v>16</v>
      </c>
      <c r="E21" s="8">
        <v>5</v>
      </c>
      <c r="F21" s="8">
        <v>9</v>
      </c>
      <c r="G21" s="8">
        <v>6</v>
      </c>
      <c r="H21" s="8">
        <v>3</v>
      </c>
      <c r="I21" s="8">
        <v>0</v>
      </c>
      <c r="J21" s="8">
        <v>4</v>
      </c>
      <c r="K21" s="8">
        <v>1</v>
      </c>
      <c r="L21" s="8"/>
      <c r="M21" s="8">
        <f t="shared" si="5"/>
        <v>73</v>
      </c>
      <c r="N21" s="9">
        <f>SUM(M21)/(M1)</f>
        <v>7.3</v>
      </c>
    </row>
    <row r="22" spans="1:14" s="7" customFormat="1" ht="12.75">
      <c r="A22" s="7" t="s">
        <v>28</v>
      </c>
      <c r="B22" s="8">
        <v>41</v>
      </c>
      <c r="C22" s="8">
        <v>25</v>
      </c>
      <c r="D22" s="8">
        <v>28</v>
      </c>
      <c r="E22" s="8">
        <v>13</v>
      </c>
      <c r="F22" s="8">
        <v>19</v>
      </c>
      <c r="G22" s="8">
        <v>12</v>
      </c>
      <c r="H22" s="8">
        <v>6</v>
      </c>
      <c r="I22" s="8">
        <v>0</v>
      </c>
      <c r="J22" s="8">
        <v>13</v>
      </c>
      <c r="K22" s="8">
        <v>2</v>
      </c>
      <c r="L22" s="8"/>
      <c r="M22" s="8">
        <f t="shared" si="5"/>
        <v>159</v>
      </c>
      <c r="N22" s="9">
        <f>SUM(M22)/(M1)</f>
        <v>15.9</v>
      </c>
    </row>
    <row r="23" spans="1:14" s="7" customFormat="1" ht="12.75">
      <c r="A23" s="7" t="s">
        <v>29</v>
      </c>
      <c r="B23" s="8">
        <v>2</v>
      </c>
      <c r="C23" s="8">
        <v>1</v>
      </c>
      <c r="D23" s="8">
        <v>2</v>
      </c>
      <c r="E23" s="8">
        <v>3</v>
      </c>
      <c r="F23" s="8">
        <v>2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/>
      <c r="M23" s="8">
        <f t="shared" si="5"/>
        <v>12</v>
      </c>
      <c r="N23" s="9">
        <f>SUM(M23)/(M1)</f>
        <v>1.2</v>
      </c>
    </row>
    <row r="24" spans="1:14" s="7" customFormat="1" ht="12.75">
      <c r="A24" s="7" t="s">
        <v>30</v>
      </c>
      <c r="B24" s="8">
        <v>5</v>
      </c>
      <c r="C24" s="8">
        <v>5</v>
      </c>
      <c r="D24" s="8">
        <v>4</v>
      </c>
      <c r="E24" s="8">
        <v>6</v>
      </c>
      <c r="F24" s="8">
        <v>2</v>
      </c>
      <c r="G24" s="8">
        <v>5</v>
      </c>
      <c r="H24" s="8">
        <v>7</v>
      </c>
      <c r="I24" s="8">
        <v>0</v>
      </c>
      <c r="J24" s="8">
        <v>6</v>
      </c>
      <c r="K24" s="8">
        <v>2</v>
      </c>
      <c r="L24" s="8"/>
      <c r="M24" s="8">
        <f t="shared" si="5"/>
        <v>42</v>
      </c>
      <c r="N24" s="9">
        <f>SUM(M24)/(M1)</f>
        <v>4.2</v>
      </c>
    </row>
    <row r="25" spans="1:14" s="7" customFormat="1" ht="12.75">
      <c r="A25" s="7" t="s">
        <v>31</v>
      </c>
      <c r="B25" s="8">
        <v>127</v>
      </c>
      <c r="C25" s="8">
        <v>189</v>
      </c>
      <c r="D25" s="8">
        <v>112</v>
      </c>
      <c r="E25" s="8">
        <v>156</v>
      </c>
      <c r="F25" s="8">
        <v>54</v>
      </c>
      <c r="G25" s="8">
        <v>205</v>
      </c>
      <c r="H25" s="8">
        <v>245</v>
      </c>
      <c r="I25" s="8">
        <v>0</v>
      </c>
      <c r="J25" s="8">
        <v>217</v>
      </c>
      <c r="K25" s="8">
        <v>66</v>
      </c>
      <c r="L25" s="8"/>
      <c r="M25" s="8">
        <f t="shared" si="5"/>
        <v>1371</v>
      </c>
      <c r="N25" s="9">
        <f>SUM(M25)/(M1)</f>
        <v>137.1</v>
      </c>
    </row>
    <row r="26" spans="1:14" s="7" customFormat="1" ht="12.75">
      <c r="A26" s="7" t="s">
        <v>32</v>
      </c>
      <c r="B26" s="9">
        <f aca="true" t="shared" si="7" ref="B26:K26">SUM(B25/B24)</f>
        <v>25.4</v>
      </c>
      <c r="C26" s="9">
        <f t="shared" si="7"/>
        <v>37.8</v>
      </c>
      <c r="D26" s="9">
        <f t="shared" si="7"/>
        <v>28</v>
      </c>
      <c r="E26" s="9">
        <f t="shared" si="7"/>
        <v>26</v>
      </c>
      <c r="F26" s="9">
        <f t="shared" si="7"/>
        <v>27</v>
      </c>
      <c r="G26" s="9">
        <f t="shared" si="7"/>
        <v>41</v>
      </c>
      <c r="H26" s="9">
        <f t="shared" si="7"/>
        <v>35</v>
      </c>
      <c r="I26" s="9">
        <v>0</v>
      </c>
      <c r="J26" s="9">
        <f t="shared" si="7"/>
        <v>36.166666666666664</v>
      </c>
      <c r="K26" s="9">
        <f t="shared" si="7"/>
        <v>33</v>
      </c>
      <c r="L26" s="9"/>
      <c r="M26" s="9"/>
      <c r="N26" s="9">
        <f>SUM(M25)/(M24)</f>
        <v>32.642857142857146</v>
      </c>
    </row>
    <row r="27" spans="1:14" s="7" customFormat="1" ht="12.75">
      <c r="A27" s="7" t="s">
        <v>33</v>
      </c>
      <c r="B27" s="8">
        <v>2</v>
      </c>
      <c r="C27" s="8">
        <v>3</v>
      </c>
      <c r="D27" s="8">
        <v>1</v>
      </c>
      <c r="E27" s="8">
        <v>0</v>
      </c>
      <c r="F27" s="8">
        <v>1</v>
      </c>
      <c r="G27" s="8">
        <v>3</v>
      </c>
      <c r="H27" s="8">
        <v>4</v>
      </c>
      <c r="I27" s="8">
        <v>2</v>
      </c>
      <c r="J27" s="8">
        <v>0</v>
      </c>
      <c r="K27" s="8">
        <v>0</v>
      </c>
      <c r="L27" s="8"/>
      <c r="M27" s="8">
        <f>SUM(B27:L27)</f>
        <v>16</v>
      </c>
      <c r="N27" s="9">
        <f>SUM(M27)/(M1)</f>
        <v>1.6</v>
      </c>
    </row>
    <row r="28" spans="1:14" s="7" customFormat="1" ht="12.75">
      <c r="A28" s="7" t="s">
        <v>34</v>
      </c>
      <c r="B28" s="8">
        <v>0</v>
      </c>
      <c r="C28" s="8">
        <v>1</v>
      </c>
      <c r="D28" s="8">
        <v>0</v>
      </c>
      <c r="E28" s="8">
        <v>0</v>
      </c>
      <c r="F28" s="8">
        <v>1</v>
      </c>
      <c r="G28" s="8">
        <v>2</v>
      </c>
      <c r="H28" s="8">
        <v>2</v>
      </c>
      <c r="I28" s="8">
        <v>1</v>
      </c>
      <c r="J28" s="8">
        <v>0</v>
      </c>
      <c r="K28" s="8">
        <v>0</v>
      </c>
      <c r="L28" s="8"/>
      <c r="M28" s="8">
        <f>SUM(B28:L28)</f>
        <v>7</v>
      </c>
      <c r="N28" s="9">
        <f>SUM(M28)/(M1)</f>
        <v>0.7</v>
      </c>
    </row>
    <row r="29" spans="1:14" s="7" customFormat="1" ht="12.75">
      <c r="A29" s="7" t="s">
        <v>35</v>
      </c>
      <c r="B29" s="8">
        <v>6</v>
      </c>
      <c r="C29" s="8">
        <v>7</v>
      </c>
      <c r="D29" s="8">
        <v>6</v>
      </c>
      <c r="E29" s="8">
        <v>3</v>
      </c>
      <c r="F29" s="8">
        <v>1</v>
      </c>
      <c r="G29" s="8">
        <v>8</v>
      </c>
      <c r="H29" s="8">
        <v>2</v>
      </c>
      <c r="I29" s="8">
        <v>5</v>
      </c>
      <c r="J29" s="8">
        <v>7</v>
      </c>
      <c r="K29" s="8">
        <v>4</v>
      </c>
      <c r="L29" s="8"/>
      <c r="M29" s="8">
        <f>SUM(B29:L29)</f>
        <v>49</v>
      </c>
      <c r="N29" s="9">
        <f>SUM(M29)/(M1)</f>
        <v>4.9</v>
      </c>
    </row>
    <row r="30" spans="1:14" s="7" customFormat="1" ht="12.75">
      <c r="A30" s="7" t="s">
        <v>36</v>
      </c>
      <c r="B30" s="8">
        <v>50</v>
      </c>
      <c r="C30" s="8">
        <v>64</v>
      </c>
      <c r="D30" s="8">
        <v>80</v>
      </c>
      <c r="E30" s="8">
        <v>18</v>
      </c>
      <c r="F30" s="8">
        <v>10</v>
      </c>
      <c r="G30" s="8">
        <v>100</v>
      </c>
      <c r="H30" s="8">
        <v>10</v>
      </c>
      <c r="I30" s="8">
        <v>50</v>
      </c>
      <c r="J30" s="8">
        <v>70</v>
      </c>
      <c r="K30" s="8">
        <v>40</v>
      </c>
      <c r="L30" s="8"/>
      <c r="M30" s="8">
        <f>SUM(B30:L30)</f>
        <v>492</v>
      </c>
      <c r="N30" s="9">
        <f>SUM(M30)/(M1)</f>
        <v>49.2</v>
      </c>
    </row>
    <row r="31" spans="1:14" s="7" customFormat="1" ht="13.5" thickBot="1">
      <c r="A31" s="7" t="s">
        <v>37</v>
      </c>
      <c r="B31" s="47" t="s">
        <v>119</v>
      </c>
      <c r="C31" s="47" t="s">
        <v>153</v>
      </c>
      <c r="D31" s="47" t="s">
        <v>268</v>
      </c>
      <c r="E31" s="47" t="s">
        <v>273</v>
      </c>
      <c r="F31" s="47" t="s">
        <v>287</v>
      </c>
      <c r="G31" s="47" t="s">
        <v>313</v>
      </c>
      <c r="H31" s="47" t="s">
        <v>333</v>
      </c>
      <c r="I31" s="47" t="s">
        <v>360</v>
      </c>
      <c r="J31" s="47" t="s">
        <v>397</v>
      </c>
      <c r="K31" s="47" t="s">
        <v>429</v>
      </c>
      <c r="L31" s="47"/>
      <c r="M31" s="47" t="s">
        <v>437</v>
      </c>
      <c r="N31" s="47" t="s">
        <v>438</v>
      </c>
    </row>
    <row r="32" spans="1:14" s="41" customFormat="1" ht="12" thickTop="1">
      <c r="A32" s="39" t="s">
        <v>84</v>
      </c>
      <c r="B32" s="40" t="s">
        <v>98</v>
      </c>
      <c r="C32" s="40" t="s">
        <v>104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0" t="s">
        <v>297</v>
      </c>
      <c r="I32" s="40" t="s">
        <v>345</v>
      </c>
      <c r="J32" s="40" t="s">
        <v>99</v>
      </c>
      <c r="K32" s="40" t="s">
        <v>412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K33">SUM(B34:B36)</f>
        <v>13</v>
      </c>
      <c r="C33" s="8">
        <f t="shared" si="8"/>
        <v>14</v>
      </c>
      <c r="D33" s="8">
        <f t="shared" si="8"/>
        <v>22</v>
      </c>
      <c r="E33" s="8">
        <f t="shared" si="8"/>
        <v>18</v>
      </c>
      <c r="F33" s="8">
        <f t="shared" si="8"/>
        <v>23</v>
      </c>
      <c r="G33" s="8">
        <f t="shared" si="8"/>
        <v>10</v>
      </c>
      <c r="H33" s="8">
        <f t="shared" si="8"/>
        <v>24</v>
      </c>
      <c r="I33" s="8">
        <f t="shared" si="8"/>
        <v>8</v>
      </c>
      <c r="J33" s="8">
        <f t="shared" si="8"/>
        <v>11</v>
      </c>
      <c r="K33" s="8">
        <f t="shared" si="8"/>
        <v>14</v>
      </c>
      <c r="L33" s="8"/>
      <c r="M33" s="8">
        <f aca="true" t="shared" si="9" ref="M33:M38">SUM(B33:L33)</f>
        <v>157</v>
      </c>
      <c r="N33" s="9">
        <f>SUM(M33)/(M1)</f>
        <v>15.7</v>
      </c>
    </row>
    <row r="34" spans="1:14" s="7" customFormat="1" ht="12.75">
      <c r="A34" s="7" t="s">
        <v>13</v>
      </c>
      <c r="B34" s="8">
        <v>6</v>
      </c>
      <c r="C34" s="8">
        <v>5</v>
      </c>
      <c r="D34" s="8">
        <v>12</v>
      </c>
      <c r="E34" s="8">
        <v>7</v>
      </c>
      <c r="F34" s="8">
        <v>10</v>
      </c>
      <c r="G34" s="8">
        <v>8</v>
      </c>
      <c r="H34" s="8">
        <v>16</v>
      </c>
      <c r="I34" s="8">
        <v>1</v>
      </c>
      <c r="J34" s="8">
        <v>6</v>
      </c>
      <c r="K34" s="8">
        <v>11</v>
      </c>
      <c r="L34" s="8"/>
      <c r="M34" s="8">
        <f t="shared" si="9"/>
        <v>82</v>
      </c>
      <c r="N34" s="9">
        <f>SUM(M34)/(M1)</f>
        <v>8.2</v>
      </c>
    </row>
    <row r="35" spans="1:14" s="7" customFormat="1" ht="12.75">
      <c r="A35" s="7" t="s">
        <v>14</v>
      </c>
      <c r="B35" s="8">
        <v>7</v>
      </c>
      <c r="C35" s="8">
        <v>8</v>
      </c>
      <c r="D35" s="8">
        <v>7</v>
      </c>
      <c r="E35" s="8">
        <v>10</v>
      </c>
      <c r="F35" s="8">
        <v>12</v>
      </c>
      <c r="G35" s="8">
        <v>2</v>
      </c>
      <c r="H35" s="8">
        <v>8</v>
      </c>
      <c r="I35" s="8">
        <v>6</v>
      </c>
      <c r="J35" s="8">
        <v>4</v>
      </c>
      <c r="K35" s="8">
        <v>2</v>
      </c>
      <c r="L35" s="8"/>
      <c r="M35" s="8">
        <f t="shared" si="9"/>
        <v>66</v>
      </c>
      <c r="N35" s="9">
        <f>SUM(M35)/(M1)</f>
        <v>6.6</v>
      </c>
    </row>
    <row r="36" spans="1:14" s="7" customFormat="1" ht="12.75">
      <c r="A36" s="7" t="s">
        <v>15</v>
      </c>
      <c r="B36" s="8">
        <v>0</v>
      </c>
      <c r="C36" s="8">
        <v>1</v>
      </c>
      <c r="D36" s="8">
        <v>3</v>
      </c>
      <c r="E36" s="8">
        <v>1</v>
      </c>
      <c r="F36" s="8">
        <v>1</v>
      </c>
      <c r="G36" s="8">
        <v>0</v>
      </c>
      <c r="H36" s="8">
        <v>0</v>
      </c>
      <c r="I36" s="8">
        <v>1</v>
      </c>
      <c r="J36" s="8">
        <v>1</v>
      </c>
      <c r="K36" s="8">
        <v>1</v>
      </c>
      <c r="L36" s="8"/>
      <c r="M36" s="8">
        <f t="shared" si="9"/>
        <v>9</v>
      </c>
      <c r="N36" s="9">
        <f>SUM(M36)/(M1)</f>
        <v>0.9</v>
      </c>
    </row>
    <row r="37" spans="1:14" s="7" customFormat="1" ht="12.75">
      <c r="A37" s="7" t="s">
        <v>16</v>
      </c>
      <c r="B37" s="8">
        <v>7</v>
      </c>
      <c r="C37" s="8">
        <v>13</v>
      </c>
      <c r="D37" s="8">
        <v>15</v>
      </c>
      <c r="E37" s="8">
        <v>16</v>
      </c>
      <c r="F37" s="8">
        <v>15</v>
      </c>
      <c r="G37" s="8">
        <v>11</v>
      </c>
      <c r="H37" s="8">
        <v>11</v>
      </c>
      <c r="I37" s="8">
        <v>10</v>
      </c>
      <c r="J37" s="8">
        <v>9</v>
      </c>
      <c r="K37" s="8">
        <v>10</v>
      </c>
      <c r="L37" s="8"/>
      <c r="M37" s="8">
        <f t="shared" si="9"/>
        <v>117</v>
      </c>
      <c r="N37" s="9">
        <f>SUM(M37)/(M1)</f>
        <v>11.7</v>
      </c>
    </row>
    <row r="38" spans="1:14" s="7" customFormat="1" ht="12.75">
      <c r="A38" s="7" t="s">
        <v>17</v>
      </c>
      <c r="B38" s="8">
        <v>2</v>
      </c>
      <c r="C38" s="8">
        <v>3</v>
      </c>
      <c r="D38" s="8">
        <v>9</v>
      </c>
      <c r="E38" s="8">
        <v>7</v>
      </c>
      <c r="F38" s="8">
        <v>8</v>
      </c>
      <c r="G38" s="8">
        <v>4</v>
      </c>
      <c r="H38" s="8">
        <v>8</v>
      </c>
      <c r="I38" s="8">
        <v>3</v>
      </c>
      <c r="J38" s="8">
        <v>1</v>
      </c>
      <c r="K38" s="8">
        <v>3</v>
      </c>
      <c r="L38" s="8"/>
      <c r="M38" s="8">
        <f t="shared" si="9"/>
        <v>48</v>
      </c>
      <c r="N38" s="9">
        <f>SUM(M38)/(M1)</f>
        <v>4.8</v>
      </c>
    </row>
    <row r="39" spans="1:14" s="7" customFormat="1" ht="12.75">
      <c r="A39" s="7" t="s">
        <v>18</v>
      </c>
      <c r="B39" s="10">
        <f aca="true" t="shared" si="10" ref="B39:N39">SUM(B38)/(B37)</f>
        <v>0.2857142857142857</v>
      </c>
      <c r="C39" s="10">
        <f t="shared" si="10"/>
        <v>0.23076923076923078</v>
      </c>
      <c r="D39" s="10">
        <f t="shared" si="10"/>
        <v>0.6</v>
      </c>
      <c r="E39" s="10">
        <f t="shared" si="10"/>
        <v>0.4375</v>
      </c>
      <c r="F39" s="10">
        <f t="shared" si="10"/>
        <v>0.5333333333333333</v>
      </c>
      <c r="G39" s="10">
        <f t="shared" si="10"/>
        <v>0.36363636363636365</v>
      </c>
      <c r="H39" s="10">
        <f t="shared" si="10"/>
        <v>0.7272727272727273</v>
      </c>
      <c r="I39" s="10">
        <f t="shared" si="10"/>
        <v>0.3</v>
      </c>
      <c r="J39" s="10">
        <f t="shared" si="10"/>
        <v>0.1111111111111111</v>
      </c>
      <c r="K39" s="10">
        <f t="shared" si="10"/>
        <v>0.3</v>
      </c>
      <c r="L39" s="10"/>
      <c r="M39" s="10">
        <f t="shared" si="10"/>
        <v>0.41025641025641024</v>
      </c>
      <c r="N39" s="10">
        <f t="shared" si="10"/>
        <v>0.41025641025641024</v>
      </c>
    </row>
    <row r="40" spans="1:14" s="7" customFormat="1" ht="12.75">
      <c r="A40" s="7" t="s">
        <v>19</v>
      </c>
      <c r="B40" s="8">
        <v>1</v>
      </c>
      <c r="C40" s="8">
        <v>2</v>
      </c>
      <c r="D40" s="8">
        <v>2</v>
      </c>
      <c r="E40" s="8">
        <v>4</v>
      </c>
      <c r="F40" s="8">
        <v>4</v>
      </c>
      <c r="G40" s="8">
        <v>1</v>
      </c>
      <c r="H40" s="8">
        <v>1</v>
      </c>
      <c r="I40" s="8">
        <v>3</v>
      </c>
      <c r="J40" s="8">
        <v>6</v>
      </c>
      <c r="K40" s="8">
        <v>1</v>
      </c>
      <c r="L40" s="8"/>
      <c r="M40" s="8">
        <f>SUM(B40:L40)</f>
        <v>25</v>
      </c>
      <c r="N40" s="9">
        <f>SUM(M40)/(M1)</f>
        <v>2.5</v>
      </c>
    </row>
    <row r="41" spans="1:14" s="7" customFormat="1" ht="12.75">
      <c r="A41" s="7" t="s">
        <v>20</v>
      </c>
      <c r="B41" s="8">
        <v>1</v>
      </c>
      <c r="C41" s="8">
        <v>1</v>
      </c>
      <c r="D41" s="8">
        <v>2</v>
      </c>
      <c r="E41" s="8">
        <v>2</v>
      </c>
      <c r="F41" s="8">
        <v>2</v>
      </c>
      <c r="G41" s="8">
        <v>0</v>
      </c>
      <c r="H41" s="8">
        <v>0</v>
      </c>
      <c r="I41" s="8">
        <v>1</v>
      </c>
      <c r="J41" s="8">
        <v>2</v>
      </c>
      <c r="K41" s="8">
        <v>0</v>
      </c>
      <c r="L41" s="8"/>
      <c r="M41" s="8">
        <f>SUM(B41:L41)</f>
        <v>11</v>
      </c>
      <c r="N41" s="9">
        <f>SUM(M41)/(M1)</f>
        <v>1.1</v>
      </c>
    </row>
    <row r="42" spans="1:14" s="7" customFormat="1" ht="12.75">
      <c r="A42" s="7" t="s">
        <v>21</v>
      </c>
      <c r="B42" s="10">
        <f aca="true" t="shared" si="11" ref="B42:N42">SUM(B41)/(B40)</f>
        <v>1</v>
      </c>
      <c r="C42" s="10">
        <f t="shared" si="11"/>
        <v>0.5</v>
      </c>
      <c r="D42" s="10">
        <f t="shared" si="11"/>
        <v>1</v>
      </c>
      <c r="E42" s="10">
        <f t="shared" si="11"/>
        <v>0.5</v>
      </c>
      <c r="F42" s="10">
        <f t="shared" si="11"/>
        <v>0.5</v>
      </c>
      <c r="G42" s="10">
        <f t="shared" si="11"/>
        <v>0</v>
      </c>
      <c r="H42" s="10">
        <f t="shared" si="11"/>
        <v>0</v>
      </c>
      <c r="I42" s="10">
        <f t="shared" si="11"/>
        <v>0.3333333333333333</v>
      </c>
      <c r="J42" s="10">
        <f t="shared" si="11"/>
        <v>0.3333333333333333</v>
      </c>
      <c r="K42" s="10">
        <f t="shared" si="11"/>
        <v>0</v>
      </c>
      <c r="L42" s="10"/>
      <c r="M42" s="10">
        <f t="shared" si="11"/>
        <v>0.44</v>
      </c>
      <c r="N42" s="10">
        <f t="shared" si="11"/>
        <v>0.44000000000000006</v>
      </c>
    </row>
    <row r="43" spans="1:14" s="7" customFormat="1" ht="12.75">
      <c r="A43" s="7" t="s">
        <v>22</v>
      </c>
      <c r="B43" s="8">
        <f aca="true" t="shared" si="12" ref="B43:K43">SUM(B44)+(B49)</f>
        <v>39</v>
      </c>
      <c r="C43" s="8">
        <f t="shared" si="12"/>
        <v>59</v>
      </c>
      <c r="D43" s="8">
        <f t="shared" si="12"/>
        <v>62</v>
      </c>
      <c r="E43" s="8">
        <f t="shared" si="12"/>
        <v>67</v>
      </c>
      <c r="F43" s="8">
        <f t="shared" si="12"/>
        <v>74</v>
      </c>
      <c r="G43" s="8">
        <f t="shared" si="12"/>
        <v>47</v>
      </c>
      <c r="H43" s="8">
        <f t="shared" si="12"/>
        <v>59</v>
      </c>
      <c r="I43" s="8">
        <f t="shared" si="12"/>
        <v>38</v>
      </c>
      <c r="J43" s="8">
        <f t="shared" si="12"/>
        <v>46</v>
      </c>
      <c r="K43" s="8">
        <f t="shared" si="12"/>
        <v>49</v>
      </c>
      <c r="L43" s="8"/>
      <c r="M43" s="8">
        <f aca="true" t="shared" si="13" ref="M43:M52">SUM(B43:L43)</f>
        <v>540</v>
      </c>
      <c r="N43" s="9">
        <f>SUM(M43)/(M1)</f>
        <v>54</v>
      </c>
    </row>
    <row r="44" spans="1:14" s="7" customFormat="1" ht="12.75">
      <c r="A44" s="7" t="s">
        <v>23</v>
      </c>
      <c r="B44" s="8">
        <v>23</v>
      </c>
      <c r="C44" s="8">
        <v>38</v>
      </c>
      <c r="D44" s="8">
        <v>34</v>
      </c>
      <c r="E44" s="8">
        <v>37</v>
      </c>
      <c r="F44" s="8">
        <v>48</v>
      </c>
      <c r="G44" s="8">
        <v>36</v>
      </c>
      <c r="H44" s="8">
        <v>36</v>
      </c>
      <c r="I44" s="8">
        <v>21</v>
      </c>
      <c r="J44" s="8">
        <v>28</v>
      </c>
      <c r="K44" s="8">
        <v>34</v>
      </c>
      <c r="L44" s="8"/>
      <c r="M44" s="8">
        <f t="shared" si="13"/>
        <v>335</v>
      </c>
      <c r="N44" s="9">
        <f>SUM(M44)/(M1)</f>
        <v>33.5</v>
      </c>
    </row>
    <row r="45" spans="1:14" s="7" customFormat="1" ht="12.75">
      <c r="A45" s="7" t="s">
        <v>24</v>
      </c>
      <c r="B45" s="8">
        <v>146</v>
      </c>
      <c r="C45" s="8">
        <v>93</v>
      </c>
      <c r="D45" s="8">
        <v>160</v>
      </c>
      <c r="E45" s="8">
        <v>143</v>
      </c>
      <c r="F45" s="8">
        <v>212</v>
      </c>
      <c r="G45" s="8">
        <v>99</v>
      </c>
      <c r="H45" s="8">
        <v>301</v>
      </c>
      <c r="I45" s="8">
        <v>-3</v>
      </c>
      <c r="J45" s="8">
        <v>112</v>
      </c>
      <c r="K45" s="8">
        <v>139</v>
      </c>
      <c r="L45" s="8"/>
      <c r="M45" s="8">
        <f t="shared" si="13"/>
        <v>1402</v>
      </c>
      <c r="N45" s="9">
        <f>SUM(M45)/(M1)</f>
        <v>140.2</v>
      </c>
    </row>
    <row r="46" spans="1:14" s="7" customFormat="1" ht="12.75">
      <c r="A46" s="7" t="s">
        <v>25</v>
      </c>
      <c r="B46" s="8">
        <v>200</v>
      </c>
      <c r="C46" s="8">
        <v>164</v>
      </c>
      <c r="D46" s="8">
        <v>257</v>
      </c>
      <c r="E46" s="8">
        <v>183</v>
      </c>
      <c r="F46" s="8">
        <v>242</v>
      </c>
      <c r="G46" s="8">
        <v>121</v>
      </c>
      <c r="H46" s="8">
        <v>185</v>
      </c>
      <c r="I46" s="8">
        <v>141</v>
      </c>
      <c r="J46" s="8">
        <v>121</v>
      </c>
      <c r="K46" s="8">
        <v>50</v>
      </c>
      <c r="L46" s="8"/>
      <c r="M46" s="8">
        <f t="shared" si="13"/>
        <v>1664</v>
      </c>
      <c r="N46" s="9">
        <f>SUM(M46)/(M1)</f>
        <v>166.4</v>
      </c>
    </row>
    <row r="47" spans="1:14" s="7" customFormat="1" ht="12.75">
      <c r="A47" s="7" t="s">
        <v>26</v>
      </c>
      <c r="B47" s="8">
        <f aca="true" t="shared" si="14" ref="B47:K47">SUM(B45)+(B46)</f>
        <v>346</v>
      </c>
      <c r="C47" s="8">
        <f t="shared" si="14"/>
        <v>257</v>
      </c>
      <c r="D47" s="8">
        <f t="shared" si="14"/>
        <v>417</v>
      </c>
      <c r="E47" s="8">
        <f t="shared" si="14"/>
        <v>326</v>
      </c>
      <c r="F47" s="8">
        <f t="shared" si="14"/>
        <v>454</v>
      </c>
      <c r="G47" s="8">
        <f t="shared" si="14"/>
        <v>220</v>
      </c>
      <c r="H47" s="8">
        <f t="shared" si="14"/>
        <v>486</v>
      </c>
      <c r="I47" s="8">
        <f t="shared" si="14"/>
        <v>138</v>
      </c>
      <c r="J47" s="8">
        <f t="shared" si="14"/>
        <v>233</v>
      </c>
      <c r="K47" s="8">
        <f t="shared" si="14"/>
        <v>189</v>
      </c>
      <c r="L47" s="8"/>
      <c r="M47" s="8">
        <f t="shared" si="13"/>
        <v>3066</v>
      </c>
      <c r="N47" s="9">
        <f>SUM(M47)/(M1)</f>
        <v>306.6</v>
      </c>
    </row>
    <row r="48" spans="1:14" s="7" customFormat="1" ht="12.75">
      <c r="A48" s="7" t="s">
        <v>27</v>
      </c>
      <c r="B48" s="8">
        <v>7</v>
      </c>
      <c r="C48" s="8">
        <v>12</v>
      </c>
      <c r="D48" s="8">
        <v>14</v>
      </c>
      <c r="E48" s="8">
        <v>19</v>
      </c>
      <c r="F48" s="8">
        <v>21</v>
      </c>
      <c r="G48" s="8">
        <v>6</v>
      </c>
      <c r="H48" s="8">
        <v>13</v>
      </c>
      <c r="I48" s="8">
        <v>11</v>
      </c>
      <c r="J48" s="8">
        <v>11</v>
      </c>
      <c r="K48" s="8">
        <v>7</v>
      </c>
      <c r="L48" s="8"/>
      <c r="M48" s="8">
        <f t="shared" si="13"/>
        <v>121</v>
      </c>
      <c r="N48" s="9">
        <f>SUM(M48)/(M1)</f>
        <v>12.1</v>
      </c>
    </row>
    <row r="49" spans="1:14" s="7" customFormat="1" ht="12.75">
      <c r="A49" s="7" t="s">
        <v>28</v>
      </c>
      <c r="B49" s="8">
        <v>16</v>
      </c>
      <c r="C49" s="8">
        <v>21</v>
      </c>
      <c r="D49" s="8">
        <v>28</v>
      </c>
      <c r="E49" s="8">
        <v>30</v>
      </c>
      <c r="F49" s="8">
        <v>26</v>
      </c>
      <c r="G49" s="8">
        <v>11</v>
      </c>
      <c r="H49" s="8">
        <v>23</v>
      </c>
      <c r="I49" s="8">
        <v>17</v>
      </c>
      <c r="J49" s="8">
        <v>18</v>
      </c>
      <c r="K49" s="8">
        <v>15</v>
      </c>
      <c r="L49" s="8"/>
      <c r="M49" s="8">
        <f t="shared" si="13"/>
        <v>205</v>
      </c>
      <c r="N49" s="9">
        <f>SUM(M49)/(M1)</f>
        <v>20.5</v>
      </c>
    </row>
    <row r="50" spans="1:14" s="7" customFormat="1" ht="12.75">
      <c r="A50" s="7" t="s">
        <v>29</v>
      </c>
      <c r="B50" s="8">
        <v>0</v>
      </c>
      <c r="C50" s="8">
        <v>0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/>
      <c r="M50" s="8">
        <f t="shared" si="13"/>
        <v>1</v>
      </c>
      <c r="N50" s="9">
        <f>SUM(M50)/(M1)</f>
        <v>0.1</v>
      </c>
    </row>
    <row r="51" spans="1:14" s="7" customFormat="1" ht="12.75">
      <c r="A51" s="7" t="s">
        <v>30</v>
      </c>
      <c r="B51" s="8">
        <v>4</v>
      </c>
      <c r="C51" s="8">
        <v>4</v>
      </c>
      <c r="D51" s="8">
        <v>4</v>
      </c>
      <c r="E51" s="8">
        <v>3</v>
      </c>
      <c r="F51" s="8">
        <v>2</v>
      </c>
      <c r="G51" s="8">
        <v>5</v>
      </c>
      <c r="H51" s="8">
        <v>0</v>
      </c>
      <c r="I51" s="8">
        <v>4</v>
      </c>
      <c r="J51" s="8">
        <v>3</v>
      </c>
      <c r="K51" s="8">
        <v>3</v>
      </c>
      <c r="L51" s="8"/>
      <c r="M51" s="8">
        <f t="shared" si="13"/>
        <v>32</v>
      </c>
      <c r="N51" s="9">
        <f>SUM(M51)/(M1)</f>
        <v>3.2</v>
      </c>
    </row>
    <row r="52" spans="1:14" s="7" customFormat="1" ht="12.75">
      <c r="A52" s="7" t="s">
        <v>31</v>
      </c>
      <c r="B52" s="8">
        <v>147</v>
      </c>
      <c r="C52" s="8">
        <v>120</v>
      </c>
      <c r="D52" s="8">
        <v>174</v>
      </c>
      <c r="E52" s="8">
        <v>94</v>
      </c>
      <c r="F52" s="8">
        <v>67</v>
      </c>
      <c r="G52" s="8">
        <v>124</v>
      </c>
      <c r="H52" s="8">
        <v>0</v>
      </c>
      <c r="I52" s="8">
        <v>32</v>
      </c>
      <c r="J52" s="8">
        <v>117</v>
      </c>
      <c r="K52" s="8">
        <v>119</v>
      </c>
      <c r="L52" s="8"/>
      <c r="M52" s="8">
        <f t="shared" si="13"/>
        <v>994</v>
      </c>
      <c r="N52" s="9">
        <f>SUM(M52)/(M1)</f>
        <v>99.4</v>
      </c>
    </row>
    <row r="53" spans="1:14" s="7" customFormat="1" ht="12.75">
      <c r="A53" s="7" t="s">
        <v>32</v>
      </c>
      <c r="B53" s="9">
        <f aca="true" t="shared" si="15" ref="B53:K53">SUM(B52/B51)</f>
        <v>36.75</v>
      </c>
      <c r="C53" s="9">
        <f t="shared" si="15"/>
        <v>30</v>
      </c>
      <c r="D53" s="9">
        <f t="shared" si="15"/>
        <v>43.5</v>
      </c>
      <c r="E53" s="9">
        <f t="shared" si="15"/>
        <v>31.333333333333332</v>
      </c>
      <c r="F53" s="9">
        <f t="shared" si="15"/>
        <v>33.5</v>
      </c>
      <c r="G53" s="9">
        <f t="shared" si="15"/>
        <v>24.8</v>
      </c>
      <c r="H53" s="9">
        <v>0</v>
      </c>
      <c r="I53" s="9">
        <f t="shared" si="15"/>
        <v>8</v>
      </c>
      <c r="J53" s="9">
        <f t="shared" si="15"/>
        <v>39</v>
      </c>
      <c r="K53" s="9">
        <f t="shared" si="15"/>
        <v>39.666666666666664</v>
      </c>
      <c r="L53" s="9"/>
      <c r="M53" s="8"/>
      <c r="N53" s="9">
        <f>SUM(M52/M51)</f>
        <v>31.0625</v>
      </c>
    </row>
    <row r="54" spans="1:14" s="7" customFormat="1" ht="12.75">
      <c r="A54" s="7" t="s">
        <v>33</v>
      </c>
      <c r="B54" s="8">
        <v>6</v>
      </c>
      <c r="C54" s="8">
        <v>2</v>
      </c>
      <c r="D54" s="8">
        <v>2</v>
      </c>
      <c r="E54" s="8">
        <v>2</v>
      </c>
      <c r="F54" s="8">
        <v>3</v>
      </c>
      <c r="G54" s="8">
        <v>1</v>
      </c>
      <c r="H54" s="8">
        <v>1</v>
      </c>
      <c r="I54" s="8">
        <v>3</v>
      </c>
      <c r="J54" s="8">
        <v>2</v>
      </c>
      <c r="K54" s="8">
        <v>2</v>
      </c>
      <c r="L54" s="8"/>
      <c r="M54" s="8">
        <f>SUM(B54:L54)</f>
        <v>24</v>
      </c>
      <c r="N54" s="9">
        <f>SUM(M54)/(M1)</f>
        <v>2.4</v>
      </c>
    </row>
    <row r="55" spans="1:14" s="7" customFormat="1" ht="12.75">
      <c r="A55" s="7" t="s">
        <v>34</v>
      </c>
      <c r="B55" s="8">
        <v>3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0</v>
      </c>
      <c r="I55" s="8">
        <v>2</v>
      </c>
      <c r="J55" s="8">
        <v>2</v>
      </c>
      <c r="K55" s="8">
        <v>0</v>
      </c>
      <c r="L55" s="8"/>
      <c r="M55" s="8">
        <f>SUM(B55:L55)</f>
        <v>10</v>
      </c>
      <c r="N55" s="9">
        <f>SUM(M55)/(M1)</f>
        <v>1</v>
      </c>
    </row>
    <row r="56" spans="1:14" s="7" customFormat="1" ht="12.75">
      <c r="A56" s="7" t="s">
        <v>35</v>
      </c>
      <c r="B56" s="8">
        <v>3</v>
      </c>
      <c r="C56" s="8">
        <v>2</v>
      </c>
      <c r="D56" s="8">
        <v>10</v>
      </c>
      <c r="E56" s="8">
        <v>5</v>
      </c>
      <c r="F56" s="8">
        <v>6</v>
      </c>
      <c r="G56" s="8">
        <v>3</v>
      </c>
      <c r="H56" s="8">
        <v>5</v>
      </c>
      <c r="I56" s="8">
        <v>1</v>
      </c>
      <c r="J56" s="8">
        <v>2</v>
      </c>
      <c r="K56" s="8">
        <v>6</v>
      </c>
      <c r="L56" s="8"/>
      <c r="M56" s="8">
        <f>SUM(B56:L56)</f>
        <v>43</v>
      </c>
      <c r="N56" s="9">
        <f>SUM(M56)/(M1)</f>
        <v>4.3</v>
      </c>
    </row>
    <row r="57" spans="1:14" s="7" customFormat="1" ht="12.75">
      <c r="A57" s="7" t="s">
        <v>36</v>
      </c>
      <c r="B57" s="8">
        <v>24</v>
      </c>
      <c r="C57" s="8">
        <v>15</v>
      </c>
      <c r="D57" s="8">
        <v>122</v>
      </c>
      <c r="E57" s="8">
        <v>45</v>
      </c>
      <c r="F57" s="8">
        <v>41</v>
      </c>
      <c r="G57" s="8">
        <v>25</v>
      </c>
      <c r="H57" s="8">
        <v>35</v>
      </c>
      <c r="I57" s="8">
        <v>5</v>
      </c>
      <c r="J57" s="8">
        <v>10</v>
      </c>
      <c r="K57" s="8">
        <v>58</v>
      </c>
      <c r="L57" s="8"/>
      <c r="M57" s="8">
        <f>SUM(B57:L57)</f>
        <v>380</v>
      </c>
      <c r="N57" s="9">
        <f>SUM(M57)/(M1)</f>
        <v>38</v>
      </c>
    </row>
    <row r="58" spans="1:14" s="7" customFormat="1" ht="13.5" thickBot="1">
      <c r="A58" s="33" t="s">
        <v>37</v>
      </c>
      <c r="B58" s="48" t="s">
        <v>120</v>
      </c>
      <c r="C58" s="48" t="s">
        <v>152</v>
      </c>
      <c r="D58" s="48" t="s">
        <v>264</v>
      </c>
      <c r="E58" s="48" t="s">
        <v>274</v>
      </c>
      <c r="F58" s="48" t="s">
        <v>288</v>
      </c>
      <c r="G58" s="48" t="s">
        <v>314</v>
      </c>
      <c r="H58" s="48" t="s">
        <v>334</v>
      </c>
      <c r="I58" s="48" t="s">
        <v>361</v>
      </c>
      <c r="J58" s="48" t="s">
        <v>398</v>
      </c>
      <c r="K58" s="48" t="s">
        <v>430</v>
      </c>
      <c r="L58" s="48"/>
      <c r="M58" s="48" t="s">
        <v>439</v>
      </c>
      <c r="N58" s="48" t="s">
        <v>440</v>
      </c>
    </row>
    <row r="59" spans="1:14" s="2" customFormat="1" ht="20.25" thickBot="1" thickTop="1">
      <c r="A59" s="2" t="s">
        <v>436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/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121</v>
      </c>
      <c r="B61" s="8">
        <v>168</v>
      </c>
      <c r="C61" s="8">
        <v>933</v>
      </c>
      <c r="D61" s="9">
        <f aca="true" t="shared" si="16" ref="D61:D71">SUM(C61)/(B61)</f>
        <v>5.553571428571429</v>
      </c>
      <c r="E61" s="1" t="s">
        <v>431</v>
      </c>
      <c r="F61" s="8">
        <v>11</v>
      </c>
      <c r="G61" s="25"/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122</v>
      </c>
      <c r="B62" s="8">
        <v>90</v>
      </c>
      <c r="C62" s="8">
        <v>326</v>
      </c>
      <c r="D62" s="9">
        <f t="shared" si="16"/>
        <v>3.6222222222222222</v>
      </c>
      <c r="E62" s="1">
        <v>31</v>
      </c>
      <c r="F62" s="8">
        <v>2</v>
      </c>
      <c r="G62" s="25"/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125</v>
      </c>
      <c r="B63" s="8">
        <v>25</v>
      </c>
      <c r="C63" s="8">
        <v>155</v>
      </c>
      <c r="D63" s="9">
        <f t="shared" si="16"/>
        <v>6.2</v>
      </c>
      <c r="E63" s="1">
        <v>34</v>
      </c>
      <c r="F63" s="8">
        <v>4</v>
      </c>
      <c r="G63" s="25"/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124</v>
      </c>
      <c r="B64" s="8">
        <v>13</v>
      </c>
      <c r="C64" s="8">
        <v>90</v>
      </c>
      <c r="D64" s="9">
        <f t="shared" si="16"/>
        <v>6.923076923076923</v>
      </c>
      <c r="E64" s="1">
        <v>45</v>
      </c>
      <c r="F64" s="8">
        <v>0</v>
      </c>
      <c r="G64" s="25"/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123</v>
      </c>
      <c r="B65" s="8">
        <v>4</v>
      </c>
      <c r="C65" s="8">
        <v>27</v>
      </c>
      <c r="D65" s="9">
        <f t="shared" si="16"/>
        <v>6.75</v>
      </c>
      <c r="E65" s="1">
        <v>17</v>
      </c>
      <c r="F65" s="8">
        <v>0</v>
      </c>
      <c r="G65" s="25"/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7" t="s">
        <v>289</v>
      </c>
      <c r="B66" s="8">
        <v>1</v>
      </c>
      <c r="C66" s="8">
        <v>6</v>
      </c>
      <c r="D66" s="9">
        <f t="shared" si="16"/>
        <v>6</v>
      </c>
      <c r="E66" s="1">
        <v>6</v>
      </c>
      <c r="F66" s="8">
        <v>0</v>
      </c>
      <c r="G66" s="25"/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147</v>
      </c>
      <c r="B67" s="8">
        <v>1</v>
      </c>
      <c r="C67" s="8">
        <v>3</v>
      </c>
      <c r="D67" s="9">
        <f t="shared" si="16"/>
        <v>3</v>
      </c>
      <c r="E67" s="1">
        <v>3</v>
      </c>
      <c r="F67" s="8">
        <v>0</v>
      </c>
      <c r="G67" s="25"/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335</v>
      </c>
      <c r="B68" s="8">
        <v>1</v>
      </c>
      <c r="C68" s="8">
        <v>3</v>
      </c>
      <c r="D68" s="9">
        <f t="shared" si="16"/>
        <v>3</v>
      </c>
      <c r="E68" s="1">
        <v>3</v>
      </c>
      <c r="F68" s="8">
        <v>0</v>
      </c>
      <c r="G68" s="25"/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141</v>
      </c>
      <c r="B69" s="8">
        <v>1</v>
      </c>
      <c r="C69" s="8">
        <v>2</v>
      </c>
      <c r="D69" s="9">
        <f t="shared" si="16"/>
        <v>2</v>
      </c>
      <c r="E69" s="1" t="s">
        <v>432</v>
      </c>
      <c r="F69" s="8">
        <v>1</v>
      </c>
      <c r="G69" s="25"/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126</v>
      </c>
      <c r="B70" s="8">
        <v>1</v>
      </c>
      <c r="C70" s="8">
        <v>0</v>
      </c>
      <c r="D70" s="9">
        <f t="shared" si="16"/>
        <v>0</v>
      </c>
      <c r="E70" s="1" t="s">
        <v>127</v>
      </c>
      <c r="F70" s="8">
        <v>0</v>
      </c>
      <c r="G70" s="25"/>
      <c r="H70" s="25"/>
      <c r="I70" s="25"/>
      <c r="J70" s="25"/>
      <c r="K70" s="25"/>
      <c r="L70" s="25"/>
      <c r="M70" s="25"/>
      <c r="N70" s="25"/>
    </row>
    <row r="71" spans="1:14" s="26" customFormat="1" ht="12.75">
      <c r="A71" s="7" t="s">
        <v>131</v>
      </c>
      <c r="B71" s="8">
        <v>7</v>
      </c>
      <c r="C71" s="8">
        <v>-4</v>
      </c>
      <c r="D71" s="9">
        <f t="shared" si="16"/>
        <v>-0.5714285714285714</v>
      </c>
      <c r="E71" s="1">
        <v>7</v>
      </c>
      <c r="F71" s="8">
        <v>0</v>
      </c>
      <c r="G71" s="25"/>
      <c r="H71" s="25"/>
      <c r="I71" s="25"/>
      <c r="J71" s="25"/>
      <c r="K71" s="25"/>
      <c r="L71" s="25"/>
      <c r="M71" s="25"/>
      <c r="N71" s="25"/>
    </row>
    <row r="72" spans="1:14" s="26" customFormat="1" ht="12.75">
      <c r="A72" t="s">
        <v>87</v>
      </c>
      <c r="B72" s="25">
        <v>12</v>
      </c>
      <c r="C72" s="25">
        <v>-60</v>
      </c>
      <c r="D72" s="27"/>
      <c r="E72" s="1"/>
      <c r="F72" s="25"/>
      <c r="G72" s="25"/>
      <c r="H72" s="25"/>
      <c r="I72" s="25"/>
      <c r="J72" s="25"/>
      <c r="K72" s="25"/>
      <c r="L72" s="25"/>
      <c r="M72" s="25"/>
      <c r="N72" s="25"/>
    </row>
    <row r="73" spans="1:14" s="5" customFormat="1" ht="12">
      <c r="A73" s="5" t="s">
        <v>8</v>
      </c>
      <c r="B73" s="6">
        <f>SUM(B61:B72)</f>
        <v>324</v>
      </c>
      <c r="C73" s="6">
        <f>SUM(C61:C72)</f>
        <v>1481</v>
      </c>
      <c r="D73" s="15">
        <f>SUM(C73)/(B73)</f>
        <v>4.570987654320987</v>
      </c>
      <c r="E73" s="6" t="s">
        <v>431</v>
      </c>
      <c r="F73" s="6">
        <f>SUM(F61:F72)</f>
        <v>18</v>
      </c>
      <c r="G73" s="6"/>
      <c r="H73" s="6"/>
      <c r="I73" s="6"/>
      <c r="J73" s="6"/>
      <c r="K73" s="6"/>
      <c r="L73" s="6"/>
      <c r="M73" s="6"/>
      <c r="N73" s="6"/>
    </row>
    <row r="74" spans="1:14" s="5" customFormat="1" ht="12.75" thickBot="1">
      <c r="A74" s="5" t="s">
        <v>11</v>
      </c>
      <c r="B74" s="6">
        <f>M44</f>
        <v>335</v>
      </c>
      <c r="C74" s="6">
        <f>(M45)</f>
        <v>1402</v>
      </c>
      <c r="D74" s="15">
        <f>SUM(C74)/(B74)</f>
        <v>4.1850746268656716</v>
      </c>
      <c r="E74" s="6">
        <v>50</v>
      </c>
      <c r="F74" s="6">
        <v>14</v>
      </c>
      <c r="G74" s="6"/>
      <c r="H74" s="6"/>
      <c r="I74" s="6"/>
      <c r="J74" s="6"/>
      <c r="K74" s="6"/>
      <c r="L74" s="6"/>
      <c r="M74" s="6"/>
      <c r="N74" s="6"/>
    </row>
    <row r="75" spans="1:14" s="5" customFormat="1" ht="12.75" thickTop="1">
      <c r="A75" s="31" t="s">
        <v>43</v>
      </c>
      <c r="B75" s="32" t="s">
        <v>44</v>
      </c>
      <c r="C75" s="32" t="s">
        <v>39</v>
      </c>
      <c r="D75" s="32" t="s">
        <v>45</v>
      </c>
      <c r="E75" s="32" t="s">
        <v>46</v>
      </c>
      <c r="F75" s="32" t="s">
        <v>40</v>
      </c>
      <c r="G75" s="32" t="s">
        <v>47</v>
      </c>
      <c r="H75" s="32" t="s">
        <v>42</v>
      </c>
      <c r="I75" s="32" t="s">
        <v>41</v>
      </c>
      <c r="J75" s="6"/>
      <c r="K75" s="6"/>
      <c r="L75" s="6"/>
      <c r="M75" s="6"/>
      <c r="N75" s="6"/>
    </row>
    <row r="76" spans="1:14" s="7" customFormat="1" ht="12.75">
      <c r="A76" s="43" t="s">
        <v>122</v>
      </c>
      <c r="B76" s="8">
        <v>72</v>
      </c>
      <c r="C76" s="8">
        <v>156</v>
      </c>
      <c r="D76" s="8">
        <v>12</v>
      </c>
      <c r="E76" s="10">
        <f>SUM(B76)/(C76)</f>
        <v>0.46153846153846156</v>
      </c>
      <c r="F76" s="8">
        <v>929</v>
      </c>
      <c r="G76" s="16">
        <f>SUM(F76)/(C76)</f>
        <v>5.955128205128205</v>
      </c>
      <c r="H76" s="8">
        <v>7</v>
      </c>
      <c r="I76" s="1" t="s">
        <v>265</v>
      </c>
      <c r="J76" s="8"/>
      <c r="K76" s="8"/>
      <c r="L76" s="8"/>
      <c r="M76" s="8"/>
      <c r="N76" s="8"/>
    </row>
    <row r="77" spans="1:14" s="7" customFormat="1" ht="12.75">
      <c r="A77" s="43" t="s">
        <v>123</v>
      </c>
      <c r="B77" s="8">
        <v>1</v>
      </c>
      <c r="C77" s="8">
        <v>1</v>
      </c>
      <c r="D77" s="8">
        <v>0</v>
      </c>
      <c r="E77" s="10">
        <f>SUM(B77)/(C77)</f>
        <v>1</v>
      </c>
      <c r="F77" s="8">
        <v>-1</v>
      </c>
      <c r="G77" s="16">
        <f>SUM(F77)/(C77)</f>
        <v>-1</v>
      </c>
      <c r="H77" s="8">
        <v>0</v>
      </c>
      <c r="I77" s="1">
        <v>-1</v>
      </c>
      <c r="J77" s="8"/>
      <c r="K77" s="8"/>
      <c r="L77" s="8"/>
      <c r="M77" s="8"/>
      <c r="N77" s="8"/>
    </row>
    <row r="78" spans="1:14" s="7" customFormat="1" ht="12.75">
      <c r="A78" s="49" t="s">
        <v>94</v>
      </c>
      <c r="B78" s="8">
        <v>0</v>
      </c>
      <c r="C78" s="8">
        <v>2</v>
      </c>
      <c r="D78" s="8"/>
      <c r="E78" s="10"/>
      <c r="F78" s="8"/>
      <c r="G78" s="16"/>
      <c r="H78" s="8"/>
      <c r="I78" s="1"/>
      <c r="J78" s="8"/>
      <c r="K78" s="8"/>
      <c r="L78" s="8"/>
      <c r="M78" s="8"/>
      <c r="N78" s="8"/>
    </row>
    <row r="79" spans="1:14" s="5" customFormat="1" ht="12">
      <c r="A79" s="5" t="s">
        <v>8</v>
      </c>
      <c r="B79" s="6">
        <f>SUM(B76:B78)</f>
        <v>73</v>
      </c>
      <c r="C79" s="6">
        <f>SUM(C76:C78)</f>
        <v>159</v>
      </c>
      <c r="D79" s="6">
        <f>SUM(D76:D78)</f>
        <v>12</v>
      </c>
      <c r="E79" s="17">
        <f>SUM(B79)/(C79)</f>
        <v>0.4591194968553459</v>
      </c>
      <c r="F79" s="6">
        <f>SUM(F76:F78)</f>
        <v>928</v>
      </c>
      <c r="G79" s="18">
        <f>SUM(F79)/(C79)</f>
        <v>5.836477987421383</v>
      </c>
      <c r="H79" s="6">
        <f>SUM(H76:H78)</f>
        <v>7</v>
      </c>
      <c r="I79" s="6" t="s">
        <v>265</v>
      </c>
      <c r="J79" s="6"/>
      <c r="K79" s="6"/>
      <c r="L79" s="6"/>
      <c r="M79" s="6"/>
      <c r="N79" s="6"/>
    </row>
    <row r="80" spans="1:14" s="5" customFormat="1" ht="12.75" thickBot="1">
      <c r="A80" s="5" t="s">
        <v>11</v>
      </c>
      <c r="B80" s="6">
        <f>M48</f>
        <v>121</v>
      </c>
      <c r="C80" s="6">
        <f>M49</f>
        <v>205</v>
      </c>
      <c r="D80" s="6">
        <f>M50</f>
        <v>1</v>
      </c>
      <c r="E80" s="17">
        <f>SUM(B80)/(C80)</f>
        <v>0.5902439024390244</v>
      </c>
      <c r="F80" s="6">
        <f>M46</f>
        <v>1664</v>
      </c>
      <c r="G80" s="18">
        <f>SUM(F80)/(C80)</f>
        <v>8.117073170731707</v>
      </c>
      <c r="H80" s="6">
        <v>21</v>
      </c>
      <c r="I80" s="6" t="s">
        <v>266</v>
      </c>
      <c r="J80" s="6"/>
      <c r="K80" s="6"/>
      <c r="L80" s="6"/>
      <c r="M80" s="6"/>
      <c r="N80" s="6"/>
    </row>
    <row r="81" spans="1:14" s="5" customFormat="1" ht="12.75" thickTop="1">
      <c r="A81" s="31" t="s">
        <v>48</v>
      </c>
      <c r="B81" s="32" t="s">
        <v>49</v>
      </c>
      <c r="C81" s="32" t="s">
        <v>40</v>
      </c>
      <c r="D81" s="32" t="s">
        <v>9</v>
      </c>
      <c r="E81" s="32" t="s">
        <v>41</v>
      </c>
      <c r="F81" s="32" t="s">
        <v>42</v>
      </c>
      <c r="G81" s="32"/>
      <c r="H81" s="32"/>
      <c r="I81" s="32"/>
      <c r="J81" s="6"/>
      <c r="K81" s="6"/>
      <c r="L81" s="6"/>
      <c r="M81" s="6"/>
      <c r="N81" s="6"/>
    </row>
    <row r="82" spans="1:14" s="7" customFormat="1" ht="12.75">
      <c r="A82" s="7" t="s">
        <v>125</v>
      </c>
      <c r="B82" s="8">
        <v>23</v>
      </c>
      <c r="C82" s="8">
        <v>346</v>
      </c>
      <c r="D82" s="9">
        <f aca="true" t="shared" si="17" ref="D82:D92">SUM(C82)/(B82)</f>
        <v>15.043478260869565</v>
      </c>
      <c r="E82" s="1" t="s">
        <v>265</v>
      </c>
      <c r="F82" s="8">
        <v>4</v>
      </c>
      <c r="G82" s="8"/>
      <c r="H82" s="8"/>
      <c r="I82" s="8"/>
      <c r="J82" s="8"/>
      <c r="K82" s="8"/>
      <c r="L82" s="8"/>
      <c r="M82" s="8"/>
      <c r="N82" s="8"/>
    </row>
    <row r="83" spans="1:14" s="7" customFormat="1" ht="12.75">
      <c r="A83" s="7" t="s">
        <v>126</v>
      </c>
      <c r="B83" s="8">
        <v>18</v>
      </c>
      <c r="C83" s="8">
        <v>210</v>
      </c>
      <c r="D83" s="9">
        <f t="shared" si="17"/>
        <v>11.666666666666666</v>
      </c>
      <c r="E83" s="1">
        <v>34</v>
      </c>
      <c r="F83" s="8">
        <v>0</v>
      </c>
      <c r="G83" s="8"/>
      <c r="H83" s="8"/>
      <c r="I83" s="8"/>
      <c r="J83" s="8"/>
      <c r="K83" s="8"/>
      <c r="L83" s="8"/>
      <c r="M83" s="8"/>
      <c r="N83" s="8"/>
    </row>
    <row r="84" spans="1:14" s="7" customFormat="1" ht="12.75">
      <c r="A84" s="7" t="s">
        <v>121</v>
      </c>
      <c r="B84" s="8">
        <v>12</v>
      </c>
      <c r="C84" s="8">
        <v>66</v>
      </c>
      <c r="D84" s="9">
        <f t="shared" si="17"/>
        <v>5.5</v>
      </c>
      <c r="E84" s="1">
        <v>14</v>
      </c>
      <c r="F84" s="8">
        <v>1</v>
      </c>
      <c r="G84" s="8"/>
      <c r="H84" s="8"/>
      <c r="I84" s="8"/>
      <c r="J84" s="8"/>
      <c r="K84" s="8"/>
      <c r="L84" s="8"/>
      <c r="M84" s="8"/>
      <c r="N84" s="8"/>
    </row>
    <row r="85" spans="1:14" s="7" customFormat="1" ht="12.75">
      <c r="A85" s="7" t="s">
        <v>141</v>
      </c>
      <c r="B85" s="8">
        <v>6</v>
      </c>
      <c r="C85" s="8">
        <v>24</v>
      </c>
      <c r="D85" s="9">
        <f t="shared" si="17"/>
        <v>4</v>
      </c>
      <c r="E85" s="1">
        <v>11</v>
      </c>
      <c r="F85" s="8">
        <v>0</v>
      </c>
      <c r="G85" s="8"/>
      <c r="H85" s="8"/>
      <c r="I85" s="8"/>
      <c r="J85" s="8"/>
      <c r="K85" s="8"/>
      <c r="L85" s="8"/>
      <c r="M85" s="8"/>
      <c r="N85" s="8"/>
    </row>
    <row r="86" spans="1:14" s="7" customFormat="1" ht="12.75">
      <c r="A86" s="7" t="s">
        <v>123</v>
      </c>
      <c r="B86" s="8">
        <v>5</v>
      </c>
      <c r="C86" s="8">
        <v>86</v>
      </c>
      <c r="D86" s="9">
        <f t="shared" si="17"/>
        <v>17.2</v>
      </c>
      <c r="E86" s="1">
        <v>45</v>
      </c>
      <c r="F86" s="8">
        <v>0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7" t="s">
        <v>289</v>
      </c>
      <c r="B87" s="8">
        <v>4</v>
      </c>
      <c r="C87" s="8">
        <v>136</v>
      </c>
      <c r="D87" s="9">
        <f t="shared" si="17"/>
        <v>34</v>
      </c>
      <c r="E87" s="1">
        <v>49</v>
      </c>
      <c r="F87" s="8">
        <v>1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7" t="s">
        <v>131</v>
      </c>
      <c r="B88" s="8">
        <v>3</v>
      </c>
      <c r="C88" s="8">
        <v>42</v>
      </c>
      <c r="D88" s="9">
        <f t="shared" si="17"/>
        <v>14</v>
      </c>
      <c r="E88" s="1" t="s">
        <v>129</v>
      </c>
      <c r="F88" s="8">
        <v>1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7" t="s">
        <v>146</v>
      </c>
      <c r="B89" s="8">
        <v>1</v>
      </c>
      <c r="C89" s="8">
        <v>15</v>
      </c>
      <c r="D89" s="9">
        <f t="shared" si="17"/>
        <v>15</v>
      </c>
      <c r="E89" s="1">
        <v>15</v>
      </c>
      <c r="F89" s="8">
        <v>0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7" t="s">
        <v>132</v>
      </c>
      <c r="B90" s="8">
        <v>1</v>
      </c>
      <c r="C90" s="8">
        <v>3</v>
      </c>
      <c r="D90" s="9">
        <f t="shared" si="17"/>
        <v>3</v>
      </c>
      <c r="E90" s="1">
        <v>3</v>
      </c>
      <c r="F90" s="8">
        <v>0</v>
      </c>
      <c r="G90" s="8"/>
      <c r="H90" s="8"/>
      <c r="I90" s="8"/>
      <c r="J90" s="8"/>
      <c r="K90" s="8"/>
      <c r="L90" s="8"/>
      <c r="M90" s="8"/>
      <c r="N90" s="8"/>
    </row>
    <row r="91" spans="1:14" s="5" customFormat="1" ht="12">
      <c r="A91" s="5" t="s">
        <v>8</v>
      </c>
      <c r="B91" s="6">
        <f>SUM(B82:B90)</f>
        <v>73</v>
      </c>
      <c r="C91" s="6">
        <f>SUM(C82:C90)</f>
        <v>928</v>
      </c>
      <c r="D91" s="15">
        <f t="shared" si="17"/>
        <v>12.712328767123287</v>
      </c>
      <c r="E91" s="6" t="s">
        <v>265</v>
      </c>
      <c r="F91" s="6">
        <f>SUM(F82:F90)</f>
        <v>7</v>
      </c>
      <c r="G91" s="6"/>
      <c r="H91" s="6"/>
      <c r="I91" s="6"/>
      <c r="J91" s="6"/>
      <c r="K91" s="6"/>
      <c r="L91" s="6"/>
      <c r="M91" s="6"/>
      <c r="N91" s="6"/>
    </row>
    <row r="92" spans="1:14" s="5" customFormat="1" ht="12.75" thickBot="1">
      <c r="A92" s="5" t="s">
        <v>11</v>
      </c>
      <c r="B92" s="6">
        <f>M48</f>
        <v>121</v>
      </c>
      <c r="C92" s="6">
        <f>M46</f>
        <v>1664</v>
      </c>
      <c r="D92" s="15">
        <f t="shared" si="17"/>
        <v>13.75206611570248</v>
      </c>
      <c r="E92" s="6" t="str">
        <f>I80</f>
        <v>t88</v>
      </c>
      <c r="F92" s="6">
        <f>H80</f>
        <v>21</v>
      </c>
      <c r="G92" s="6"/>
      <c r="H92" s="6"/>
      <c r="I92" s="6"/>
      <c r="J92" s="6"/>
      <c r="K92" s="6"/>
      <c r="L92" s="6"/>
      <c r="M92" s="6"/>
      <c r="N92" s="6"/>
    </row>
    <row r="93" spans="1:14" s="5" customFormat="1" ht="12.75" thickTop="1">
      <c r="A93" s="31"/>
      <c r="B93" s="32" t="s">
        <v>42</v>
      </c>
      <c r="C93" s="32" t="s">
        <v>42</v>
      </c>
      <c r="D93" s="32" t="s">
        <v>42</v>
      </c>
      <c r="E93" s="32"/>
      <c r="F93" s="32"/>
      <c r="G93" s="32"/>
      <c r="H93" s="32"/>
      <c r="I93" s="32"/>
      <c r="J93" s="6"/>
      <c r="K93" s="6"/>
      <c r="L93" s="6"/>
      <c r="M93" s="6"/>
      <c r="N93" s="6"/>
    </row>
    <row r="94" spans="1:14" s="5" customFormat="1" ht="12">
      <c r="A94" s="5" t="s">
        <v>50</v>
      </c>
      <c r="B94" s="6" t="s">
        <v>51</v>
      </c>
      <c r="C94" s="6" t="s">
        <v>49</v>
      </c>
      <c r="D94" s="6" t="s">
        <v>93</v>
      </c>
      <c r="E94" s="6" t="s">
        <v>53</v>
      </c>
      <c r="F94" s="6" t="s">
        <v>54</v>
      </c>
      <c r="G94" s="6" t="s">
        <v>55</v>
      </c>
      <c r="H94" s="6" t="s">
        <v>56</v>
      </c>
      <c r="I94" s="6" t="s">
        <v>57</v>
      </c>
      <c r="J94" s="6"/>
      <c r="K94" s="6"/>
      <c r="L94" s="6"/>
      <c r="M94" s="6"/>
      <c r="N94" s="6"/>
    </row>
    <row r="95" spans="1:14" s="7" customFormat="1" ht="12.75">
      <c r="A95" s="7" t="s">
        <v>121</v>
      </c>
      <c r="B95" s="8">
        <v>11</v>
      </c>
      <c r="C95" s="8">
        <v>1</v>
      </c>
      <c r="D95" s="8">
        <v>1</v>
      </c>
      <c r="E95" s="8">
        <v>0</v>
      </c>
      <c r="F95" s="8">
        <v>1</v>
      </c>
      <c r="G95" s="8">
        <v>0</v>
      </c>
      <c r="H95" s="8">
        <v>0</v>
      </c>
      <c r="I95" s="8">
        <f aca="true" t="shared" si="18" ref="I95:I104">SUM(B95*6)+(C95*6)+(D95*6)+(E95)+(F95*2)+(G95*3)+(H95*2)</f>
        <v>80</v>
      </c>
      <c r="J95" s="8"/>
      <c r="K95" s="8"/>
      <c r="L95" s="8"/>
      <c r="M95" s="8"/>
      <c r="N95" s="8"/>
    </row>
    <row r="96" spans="1:14" s="7" customFormat="1" ht="12.75">
      <c r="A96" s="7" t="s">
        <v>125</v>
      </c>
      <c r="B96" s="8">
        <v>4</v>
      </c>
      <c r="C96" s="8">
        <v>4</v>
      </c>
      <c r="D96" s="8">
        <v>0</v>
      </c>
      <c r="E96" s="8">
        <v>0</v>
      </c>
      <c r="F96" s="8">
        <v>1</v>
      </c>
      <c r="G96" s="8">
        <v>0</v>
      </c>
      <c r="H96" s="8">
        <v>0</v>
      </c>
      <c r="I96" s="8">
        <f t="shared" si="18"/>
        <v>50</v>
      </c>
      <c r="J96" s="8"/>
      <c r="K96" s="8"/>
      <c r="L96" s="8"/>
      <c r="M96" s="8"/>
      <c r="N96" s="8"/>
    </row>
    <row r="97" spans="1:14" s="7" customFormat="1" ht="12.75">
      <c r="A97" s="7" t="s">
        <v>122</v>
      </c>
      <c r="B97" s="8">
        <v>2</v>
      </c>
      <c r="C97" s="8">
        <v>0</v>
      </c>
      <c r="D97" s="8">
        <v>0</v>
      </c>
      <c r="E97" s="8">
        <v>3</v>
      </c>
      <c r="F97" s="8">
        <v>3</v>
      </c>
      <c r="G97" s="8">
        <v>0</v>
      </c>
      <c r="H97" s="8">
        <v>0</v>
      </c>
      <c r="I97" s="8">
        <f t="shared" si="18"/>
        <v>21</v>
      </c>
      <c r="J97" s="8"/>
      <c r="K97" s="8"/>
      <c r="L97" s="8"/>
      <c r="M97" s="8"/>
      <c r="N97" s="8"/>
    </row>
    <row r="98" spans="1:14" s="7" customFormat="1" ht="12.75">
      <c r="A98" s="7" t="s">
        <v>317</v>
      </c>
      <c r="B98" s="8">
        <v>0</v>
      </c>
      <c r="C98" s="8">
        <v>0</v>
      </c>
      <c r="D98" s="8">
        <v>0</v>
      </c>
      <c r="E98" s="8">
        <v>12</v>
      </c>
      <c r="F98" s="8">
        <v>0</v>
      </c>
      <c r="G98" s="8">
        <v>1</v>
      </c>
      <c r="H98" s="8">
        <v>0</v>
      </c>
      <c r="I98" s="8">
        <f t="shared" si="18"/>
        <v>15</v>
      </c>
      <c r="J98" s="8"/>
      <c r="K98" s="8"/>
      <c r="L98" s="8"/>
      <c r="M98" s="8"/>
      <c r="N98" s="8"/>
    </row>
    <row r="99" spans="1:14" s="7" customFormat="1" ht="12.75">
      <c r="A99" s="7" t="s">
        <v>141</v>
      </c>
      <c r="B99" s="8">
        <v>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f t="shared" si="18"/>
        <v>6</v>
      </c>
      <c r="J99" s="8"/>
      <c r="K99" s="8"/>
      <c r="L99" s="8"/>
      <c r="M99" s="8"/>
      <c r="N99" s="8"/>
    </row>
    <row r="100" spans="1:14" s="7" customFormat="1" ht="12.75">
      <c r="A100" s="7" t="s">
        <v>289</v>
      </c>
      <c r="B100" s="8">
        <v>0</v>
      </c>
      <c r="C100" s="8">
        <v>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f t="shared" si="18"/>
        <v>6</v>
      </c>
      <c r="J100" s="8"/>
      <c r="K100" s="8"/>
      <c r="L100" s="8"/>
      <c r="M100" s="8"/>
      <c r="N100" s="8"/>
    </row>
    <row r="101" spans="1:14" s="7" customFormat="1" ht="12.75">
      <c r="A101" s="7" t="s">
        <v>131</v>
      </c>
      <c r="B101" s="8">
        <v>0</v>
      </c>
      <c r="C101" s="8">
        <v>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8"/>
        <v>6</v>
      </c>
      <c r="J101" s="8"/>
      <c r="K101" s="8"/>
      <c r="L101" s="8"/>
      <c r="M101" s="8"/>
      <c r="N101" s="8"/>
    </row>
    <row r="102" spans="1:14" s="7" customFormat="1" ht="12.75">
      <c r="A102" s="7" t="s">
        <v>341</v>
      </c>
      <c r="B102" s="8">
        <v>0</v>
      </c>
      <c r="C102" s="8">
        <v>0</v>
      </c>
      <c r="D102" s="8">
        <v>0</v>
      </c>
      <c r="E102" s="8">
        <v>0</v>
      </c>
      <c r="F102" s="8">
        <v>1</v>
      </c>
      <c r="G102" s="8">
        <v>0</v>
      </c>
      <c r="H102" s="8">
        <v>0</v>
      </c>
      <c r="I102" s="8">
        <f t="shared" si="18"/>
        <v>2</v>
      </c>
      <c r="J102" s="8"/>
      <c r="K102" s="8"/>
      <c r="L102" s="8"/>
      <c r="M102" s="8"/>
      <c r="N102" s="8"/>
    </row>
    <row r="103" spans="1:14" s="5" customFormat="1" ht="12">
      <c r="A103" s="5" t="s">
        <v>8</v>
      </c>
      <c r="B103" s="6">
        <f aca="true" t="shared" si="19" ref="B103:H103">SUM(B95:B102)</f>
        <v>18</v>
      </c>
      <c r="C103" s="6">
        <f t="shared" si="19"/>
        <v>7</v>
      </c>
      <c r="D103" s="6">
        <f t="shared" si="19"/>
        <v>1</v>
      </c>
      <c r="E103" s="6">
        <f t="shared" si="19"/>
        <v>15</v>
      </c>
      <c r="F103" s="6">
        <f t="shared" si="19"/>
        <v>6</v>
      </c>
      <c r="G103" s="6">
        <f t="shared" si="19"/>
        <v>1</v>
      </c>
      <c r="H103" s="6">
        <f t="shared" si="19"/>
        <v>0</v>
      </c>
      <c r="I103" s="6">
        <f t="shared" si="18"/>
        <v>186</v>
      </c>
      <c r="J103" s="6"/>
      <c r="K103" s="6"/>
      <c r="L103" s="6"/>
      <c r="M103" s="6"/>
      <c r="N103" s="6"/>
    </row>
    <row r="104" spans="1:14" s="5" customFormat="1" ht="12.75" thickBot="1">
      <c r="A104" s="35" t="s">
        <v>11</v>
      </c>
      <c r="B104" s="36">
        <f>F74</f>
        <v>14</v>
      </c>
      <c r="C104" s="36">
        <f>H80</f>
        <v>21</v>
      </c>
      <c r="D104" s="36">
        <f>SUM(F121+F126+F130)+2</f>
        <v>4</v>
      </c>
      <c r="E104" s="36">
        <f>SUM(B109)</f>
        <v>29</v>
      </c>
      <c r="F104" s="36">
        <v>1</v>
      </c>
      <c r="G104" s="36">
        <f>E109</f>
        <v>2</v>
      </c>
      <c r="H104" s="36">
        <v>0</v>
      </c>
      <c r="I104" s="36">
        <f t="shared" si="18"/>
        <v>271</v>
      </c>
      <c r="J104" s="6"/>
      <c r="K104" s="6"/>
      <c r="L104" s="6"/>
      <c r="M104" s="6"/>
      <c r="N104" s="6"/>
    </row>
    <row r="105" spans="1:15" s="5" customFormat="1" ht="12.75" thickTop="1">
      <c r="A105" s="31" t="s">
        <v>58</v>
      </c>
      <c r="B105" s="32" t="s">
        <v>59</v>
      </c>
      <c r="C105" s="32" t="s">
        <v>60</v>
      </c>
      <c r="D105" s="32" t="s">
        <v>46</v>
      </c>
      <c r="E105" s="32" t="s">
        <v>85</v>
      </c>
      <c r="F105" s="32" t="s">
        <v>61</v>
      </c>
      <c r="G105" s="32" t="s">
        <v>46</v>
      </c>
      <c r="H105" s="32" t="s">
        <v>41</v>
      </c>
      <c r="I105" s="32" t="s">
        <v>57</v>
      </c>
      <c r="J105" s="34" t="s">
        <v>62</v>
      </c>
      <c r="K105" s="32"/>
      <c r="L105" s="32"/>
      <c r="M105" s="32"/>
      <c r="N105" s="29"/>
      <c r="O105" s="28"/>
    </row>
    <row r="106" spans="1:15" s="7" customFormat="1" ht="12.75">
      <c r="A106" s="43" t="s">
        <v>133</v>
      </c>
      <c r="B106" s="8">
        <v>12</v>
      </c>
      <c r="C106" s="8">
        <v>13</v>
      </c>
      <c r="D106" s="10">
        <f>SUM(B106/C106)</f>
        <v>0.9230769230769231</v>
      </c>
      <c r="E106" s="20">
        <v>1</v>
      </c>
      <c r="F106" s="20">
        <v>2</v>
      </c>
      <c r="G106" s="85">
        <f>SUM(E106/F106)</f>
        <v>0.5</v>
      </c>
      <c r="H106" s="8">
        <v>37</v>
      </c>
      <c r="I106" s="8">
        <f>SUM(B106)+(E106*3)</f>
        <v>15</v>
      </c>
      <c r="J106" s="50" t="s">
        <v>401</v>
      </c>
      <c r="K106" s="86"/>
      <c r="L106" s="86"/>
      <c r="M106" s="86"/>
      <c r="N106" s="86"/>
      <c r="O106" s="87"/>
    </row>
    <row r="107" spans="1:15" s="7" customFormat="1" ht="12.75">
      <c r="A107" s="43" t="s">
        <v>122</v>
      </c>
      <c r="B107" s="8">
        <v>3</v>
      </c>
      <c r="C107" s="11">
        <v>3</v>
      </c>
      <c r="D107" s="10">
        <f>SUM(B107/C107)</f>
        <v>1</v>
      </c>
      <c r="E107" s="20">
        <v>0</v>
      </c>
      <c r="F107" s="20">
        <v>0</v>
      </c>
      <c r="G107" s="85">
        <v>0</v>
      </c>
      <c r="H107" s="8" t="s">
        <v>92</v>
      </c>
      <c r="I107" s="8">
        <f>SUM(B107)+(E107*3)</f>
        <v>3</v>
      </c>
      <c r="J107" s="50"/>
      <c r="K107" s="86"/>
      <c r="L107" s="86"/>
      <c r="M107" s="86"/>
      <c r="N107" s="86"/>
      <c r="O107" s="87"/>
    </row>
    <row r="108" spans="1:14" s="5" customFormat="1" ht="12">
      <c r="A108" s="5" t="s">
        <v>8</v>
      </c>
      <c r="B108" s="6">
        <f>SUM(B106:B107)</f>
        <v>15</v>
      </c>
      <c r="C108" s="6">
        <f>SUM(C106:C107)</f>
        <v>16</v>
      </c>
      <c r="D108" s="17">
        <f>SUM(B108/C108)</f>
        <v>0.9375</v>
      </c>
      <c r="E108" s="6">
        <f>SUM(E106:E107)</f>
        <v>1</v>
      </c>
      <c r="F108" s="6">
        <f>SUM(F106:F107)</f>
        <v>2</v>
      </c>
      <c r="G108" s="30">
        <f>SUM(E108/F108)</f>
        <v>0.5</v>
      </c>
      <c r="H108" s="6">
        <v>37</v>
      </c>
      <c r="I108" s="6">
        <f>SUM(I106:I107)</f>
        <v>18</v>
      </c>
      <c r="J108" s="21" t="s">
        <v>401</v>
      </c>
      <c r="K108" s="6"/>
      <c r="L108" s="6"/>
      <c r="M108" s="6"/>
      <c r="N108" s="6"/>
    </row>
    <row r="109" spans="1:14" s="5" customFormat="1" ht="12.75" thickBot="1">
      <c r="A109" s="28" t="s">
        <v>11</v>
      </c>
      <c r="B109" s="29">
        <v>29</v>
      </c>
      <c r="C109" s="29">
        <v>34</v>
      </c>
      <c r="D109" s="30">
        <f>SUM(B109/C109)</f>
        <v>0.8529411764705882</v>
      </c>
      <c r="E109" s="29">
        <v>2</v>
      </c>
      <c r="F109" s="29">
        <v>6</v>
      </c>
      <c r="G109" s="30">
        <f>SUM(E109/F109)</f>
        <v>0.3333333333333333</v>
      </c>
      <c r="H109" s="29">
        <v>25</v>
      </c>
      <c r="I109" s="29">
        <f>SUM(B109)+(E109*3)</f>
        <v>35</v>
      </c>
      <c r="J109" s="45" t="s">
        <v>441</v>
      </c>
      <c r="K109" s="6"/>
      <c r="L109" s="6"/>
      <c r="M109" s="6"/>
      <c r="N109" s="6"/>
    </row>
    <row r="110" spans="1:14" s="5" customFormat="1" ht="12.75" thickTop="1">
      <c r="A110" s="31" t="s">
        <v>63</v>
      </c>
      <c r="B110" s="32" t="s">
        <v>52</v>
      </c>
      <c r="C110" s="32" t="s">
        <v>40</v>
      </c>
      <c r="D110" s="46" t="s">
        <v>9</v>
      </c>
      <c r="E110" s="32" t="s">
        <v>41</v>
      </c>
      <c r="F110" s="32" t="s">
        <v>42</v>
      </c>
      <c r="G110" s="30"/>
      <c r="H110" s="29"/>
      <c r="I110" s="29"/>
      <c r="J110" s="29"/>
      <c r="K110" s="29"/>
      <c r="L110" s="29"/>
      <c r="M110" s="29"/>
      <c r="N110" s="29"/>
    </row>
    <row r="111" spans="1:14" s="7" customFormat="1" ht="12.75">
      <c r="A111" s="43" t="s">
        <v>126</v>
      </c>
      <c r="B111" s="8">
        <v>12</v>
      </c>
      <c r="C111" s="8">
        <v>204</v>
      </c>
      <c r="D111" s="9">
        <f aca="true" t="shared" si="20" ref="D111:D119">SUM(C111)/(B111)</f>
        <v>17</v>
      </c>
      <c r="E111" s="1">
        <v>28</v>
      </c>
      <c r="F111" s="8">
        <v>0</v>
      </c>
      <c r="G111" s="10"/>
      <c r="H111" s="8"/>
      <c r="I111" s="8"/>
      <c r="J111" s="8"/>
      <c r="K111" s="8"/>
      <c r="L111" s="8"/>
      <c r="M111" s="8"/>
      <c r="N111" s="8"/>
    </row>
    <row r="112" spans="1:14" s="7" customFormat="1" ht="12.75">
      <c r="A112" s="43" t="s">
        <v>125</v>
      </c>
      <c r="B112" s="8">
        <v>5</v>
      </c>
      <c r="C112" s="8">
        <v>110</v>
      </c>
      <c r="D112" s="9">
        <f t="shared" si="20"/>
        <v>22</v>
      </c>
      <c r="E112" s="1">
        <v>48</v>
      </c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43" t="s">
        <v>123</v>
      </c>
      <c r="B113" s="8">
        <v>7</v>
      </c>
      <c r="C113" s="8">
        <v>75</v>
      </c>
      <c r="D113" s="9">
        <f t="shared" si="20"/>
        <v>10.714285714285714</v>
      </c>
      <c r="E113" s="1">
        <v>14</v>
      </c>
      <c r="F113" s="8">
        <v>0</v>
      </c>
      <c r="G113" s="10"/>
      <c r="H113" s="8"/>
      <c r="I113" s="8"/>
      <c r="J113" s="8"/>
      <c r="K113" s="8"/>
      <c r="L113" s="8"/>
      <c r="M113" s="8"/>
      <c r="N113" s="8"/>
    </row>
    <row r="114" spans="1:14" s="7" customFormat="1" ht="12.75">
      <c r="A114" s="43" t="s">
        <v>289</v>
      </c>
      <c r="B114" s="8">
        <v>3</v>
      </c>
      <c r="C114" s="8">
        <v>55</v>
      </c>
      <c r="D114" s="9">
        <f t="shared" si="20"/>
        <v>18.333333333333332</v>
      </c>
      <c r="E114" s="1">
        <v>20</v>
      </c>
      <c r="F114" s="8">
        <v>0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43" t="s">
        <v>131</v>
      </c>
      <c r="B115" s="8">
        <v>3</v>
      </c>
      <c r="C115" s="8">
        <v>44</v>
      </c>
      <c r="D115" s="9">
        <f t="shared" si="20"/>
        <v>14.666666666666666</v>
      </c>
      <c r="E115" s="1">
        <v>23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43" t="s">
        <v>146</v>
      </c>
      <c r="B116" s="8">
        <v>1</v>
      </c>
      <c r="C116" s="8">
        <v>15</v>
      </c>
      <c r="D116" s="9">
        <f t="shared" si="20"/>
        <v>15</v>
      </c>
      <c r="E116" s="1">
        <v>15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43" t="s">
        <v>148</v>
      </c>
      <c r="B117" s="8">
        <v>1</v>
      </c>
      <c r="C117" s="8">
        <v>4</v>
      </c>
      <c r="D117" s="9">
        <f t="shared" si="20"/>
        <v>4</v>
      </c>
      <c r="E117" s="1">
        <v>4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43" t="s">
        <v>434</v>
      </c>
      <c r="B118" s="8">
        <v>1</v>
      </c>
      <c r="C118" s="8">
        <v>3</v>
      </c>
      <c r="D118" s="9">
        <f t="shared" si="20"/>
        <v>3</v>
      </c>
      <c r="E118" s="1">
        <v>3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7" customFormat="1" ht="12.75">
      <c r="A119" s="43" t="s">
        <v>267</v>
      </c>
      <c r="B119" s="8">
        <v>1</v>
      </c>
      <c r="C119" s="8">
        <v>1</v>
      </c>
      <c r="D119" s="9">
        <f t="shared" si="20"/>
        <v>1</v>
      </c>
      <c r="E119" s="1">
        <v>1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</row>
    <row r="120" spans="1:14" s="5" customFormat="1" ht="12">
      <c r="A120" s="5" t="s">
        <v>8</v>
      </c>
      <c r="B120" s="6">
        <f>SUM(B111:B119)</f>
        <v>34</v>
      </c>
      <c r="C120" s="6">
        <f>SUM(C111:C119)</f>
        <v>511</v>
      </c>
      <c r="D120" s="15">
        <f>SUM(C120/B120)</f>
        <v>15.029411764705882</v>
      </c>
      <c r="E120" s="6">
        <v>48</v>
      </c>
      <c r="F120" s="6">
        <f>SUM(F111:F119)</f>
        <v>0</v>
      </c>
      <c r="G120" s="17"/>
      <c r="H120" s="6"/>
      <c r="I120" s="6"/>
      <c r="J120" s="6"/>
      <c r="K120" s="6"/>
      <c r="L120" s="6"/>
      <c r="M120" s="6"/>
      <c r="N120" s="6"/>
    </row>
    <row r="121" spans="1:14" s="5" customFormat="1" ht="12.75" thickBot="1">
      <c r="A121" s="5" t="s">
        <v>11</v>
      </c>
      <c r="B121" s="6">
        <v>20</v>
      </c>
      <c r="C121" s="6">
        <v>280</v>
      </c>
      <c r="D121" s="15">
        <f>SUM(C121/B121)</f>
        <v>14</v>
      </c>
      <c r="E121" s="6" t="s">
        <v>318</v>
      </c>
      <c r="F121" s="6">
        <v>1</v>
      </c>
      <c r="G121" s="17"/>
      <c r="H121" s="6"/>
      <c r="I121" s="6"/>
      <c r="J121" s="6"/>
      <c r="K121" s="6"/>
      <c r="L121" s="6"/>
      <c r="M121" s="6"/>
      <c r="N121" s="6"/>
    </row>
    <row r="122" spans="1:14" s="5" customFormat="1" ht="12.75" thickTop="1">
      <c r="A122" s="31" t="s">
        <v>64</v>
      </c>
      <c r="B122" s="32" t="s">
        <v>52</v>
      </c>
      <c r="C122" s="32" t="s">
        <v>40</v>
      </c>
      <c r="D122" s="37" t="s">
        <v>9</v>
      </c>
      <c r="E122" s="32" t="s">
        <v>41</v>
      </c>
      <c r="F122" s="32" t="s">
        <v>42</v>
      </c>
      <c r="G122" s="17"/>
      <c r="H122" s="6"/>
      <c r="I122" s="6"/>
      <c r="J122" s="6"/>
      <c r="K122" s="6"/>
      <c r="L122" s="6"/>
      <c r="M122" s="6"/>
      <c r="N122" s="6"/>
    </row>
    <row r="123" spans="1:14" s="7" customFormat="1" ht="12.75">
      <c r="A123" s="43" t="s">
        <v>125</v>
      </c>
      <c r="B123" s="8">
        <v>5</v>
      </c>
      <c r="C123" s="8">
        <v>39</v>
      </c>
      <c r="D123" s="9">
        <f>SUM(C123)/(B123)</f>
        <v>7.8</v>
      </c>
      <c r="E123" s="1">
        <v>17</v>
      </c>
      <c r="F123" s="8">
        <v>0</v>
      </c>
      <c r="G123" s="10"/>
      <c r="H123" s="8"/>
      <c r="I123" s="8"/>
      <c r="J123" s="8"/>
      <c r="K123" s="8"/>
      <c r="L123" s="8"/>
      <c r="M123" s="8"/>
      <c r="N123" s="8"/>
    </row>
    <row r="124" spans="1:14" s="7" customFormat="1" ht="12.75">
      <c r="A124" s="43" t="s">
        <v>123</v>
      </c>
      <c r="B124" s="8">
        <v>1</v>
      </c>
      <c r="C124" s="8">
        <v>0</v>
      </c>
      <c r="D124" s="9">
        <f>SUM(C124)/(B124)</f>
        <v>0</v>
      </c>
      <c r="E124" s="1">
        <v>0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5" customFormat="1" ht="12">
      <c r="A125" s="5" t="s">
        <v>8</v>
      </c>
      <c r="B125" s="6">
        <f>SUM(B123:B124)</f>
        <v>6</v>
      </c>
      <c r="C125" s="6">
        <f>SUM(C123:C124)</f>
        <v>39</v>
      </c>
      <c r="D125" s="15">
        <f>SUM(C125/B125)</f>
        <v>6.5</v>
      </c>
      <c r="E125" s="6">
        <v>17</v>
      </c>
      <c r="F125" s="6">
        <f>SUM(F123:F124)</f>
        <v>0</v>
      </c>
      <c r="G125" s="17"/>
      <c r="H125" s="6"/>
      <c r="I125" s="6"/>
      <c r="J125" s="6"/>
      <c r="K125" s="6"/>
      <c r="L125" s="6"/>
      <c r="M125" s="6"/>
      <c r="N125" s="6"/>
    </row>
    <row r="126" spans="1:14" s="5" customFormat="1" ht="12.75" thickBot="1">
      <c r="A126" s="5" t="s">
        <v>11</v>
      </c>
      <c r="B126" s="6">
        <v>7</v>
      </c>
      <c r="C126" s="6">
        <v>89</v>
      </c>
      <c r="D126" s="15">
        <f>SUM(C126/B126)</f>
        <v>12.714285714285714</v>
      </c>
      <c r="E126" s="6">
        <v>32</v>
      </c>
      <c r="F126" s="6">
        <v>0</v>
      </c>
      <c r="G126" s="17"/>
      <c r="H126" s="6"/>
      <c r="I126" s="6"/>
      <c r="J126" s="6"/>
      <c r="K126" s="6"/>
      <c r="L126" s="6"/>
      <c r="M126" s="6"/>
      <c r="N126" s="6"/>
    </row>
    <row r="127" spans="1:14" s="5" customFormat="1" ht="12.75" thickTop="1">
      <c r="A127" s="31" t="s">
        <v>65</v>
      </c>
      <c r="B127" s="32" t="s">
        <v>45</v>
      </c>
      <c r="C127" s="32" t="s">
        <v>40</v>
      </c>
      <c r="D127" s="32" t="s">
        <v>9</v>
      </c>
      <c r="E127" s="32" t="s">
        <v>41</v>
      </c>
      <c r="F127" s="32" t="s">
        <v>42</v>
      </c>
      <c r="G127" s="17"/>
      <c r="H127" s="6"/>
      <c r="I127" s="6"/>
      <c r="J127" s="6"/>
      <c r="K127" s="6"/>
      <c r="L127" s="6"/>
      <c r="M127" s="6"/>
      <c r="N127" s="6"/>
    </row>
    <row r="128" spans="1:14" s="7" customFormat="1" ht="12.75">
      <c r="A128" s="43" t="s">
        <v>125</v>
      </c>
      <c r="B128" s="8">
        <v>1</v>
      </c>
      <c r="C128" s="8">
        <v>0</v>
      </c>
      <c r="D128" s="9">
        <f>SUM(C128)/(B128)</f>
        <v>0</v>
      </c>
      <c r="E128" s="1">
        <v>0</v>
      </c>
      <c r="F128" s="11">
        <v>0</v>
      </c>
      <c r="G128" s="10"/>
      <c r="H128" s="8"/>
      <c r="I128" s="8"/>
      <c r="J128" s="8"/>
      <c r="K128" s="8"/>
      <c r="L128" s="8"/>
      <c r="M128" s="8"/>
      <c r="N128" s="8"/>
    </row>
    <row r="129" spans="1:14" s="5" customFormat="1" ht="12">
      <c r="A129" s="5" t="s">
        <v>8</v>
      </c>
      <c r="B129" s="6">
        <f>SUM(B128:B128)</f>
        <v>1</v>
      </c>
      <c r="C129" s="6">
        <f>SUM(C128:C128)</f>
        <v>0</v>
      </c>
      <c r="D129" s="15">
        <f>SUM(C129)/(B129)</f>
        <v>0</v>
      </c>
      <c r="E129" s="6">
        <v>0</v>
      </c>
      <c r="F129" s="6">
        <f>SUM(F128:F128)</f>
        <v>0</v>
      </c>
      <c r="G129" s="17"/>
      <c r="H129" s="6"/>
      <c r="I129" s="6"/>
      <c r="J129" s="6"/>
      <c r="K129" s="6"/>
      <c r="L129" s="6"/>
      <c r="M129" s="6"/>
      <c r="N129" s="6"/>
    </row>
    <row r="130" spans="1:14" s="5" customFormat="1" ht="12.75" thickBot="1">
      <c r="A130" s="5" t="s">
        <v>11</v>
      </c>
      <c r="B130" s="6">
        <f>(M23)</f>
        <v>12</v>
      </c>
      <c r="C130" s="6">
        <v>112</v>
      </c>
      <c r="D130" s="15">
        <f>SUM(C130)/(B130)</f>
        <v>9.333333333333334</v>
      </c>
      <c r="E130" s="6" t="s">
        <v>135</v>
      </c>
      <c r="F130" s="6">
        <v>1</v>
      </c>
      <c r="G130" s="17"/>
      <c r="H130" s="6"/>
      <c r="I130" s="6"/>
      <c r="J130" s="6"/>
      <c r="K130" s="6"/>
      <c r="L130" s="6"/>
      <c r="M130" s="6"/>
      <c r="N130" s="6"/>
    </row>
    <row r="131" spans="1:14" s="5" customFormat="1" ht="12.75" thickTop="1">
      <c r="A131" s="31" t="s">
        <v>66</v>
      </c>
      <c r="B131" s="32" t="s">
        <v>30</v>
      </c>
      <c r="C131" s="32" t="s">
        <v>40</v>
      </c>
      <c r="D131" s="37" t="s">
        <v>9</v>
      </c>
      <c r="E131" s="32" t="s">
        <v>41</v>
      </c>
      <c r="F131" s="32"/>
      <c r="G131" s="17"/>
      <c r="H131" s="6"/>
      <c r="I131" s="6"/>
      <c r="J131" s="6"/>
      <c r="K131" s="6"/>
      <c r="L131" s="6"/>
      <c r="M131" s="6"/>
      <c r="N131" s="6"/>
    </row>
    <row r="132" spans="1:14" s="7" customFormat="1" ht="12.75">
      <c r="A132" s="43" t="s">
        <v>122</v>
      </c>
      <c r="B132" s="8">
        <v>38</v>
      </c>
      <c r="C132" s="8">
        <v>1285</v>
      </c>
      <c r="D132" s="9">
        <f>SUM(C132/B132)</f>
        <v>33.81578947368421</v>
      </c>
      <c r="E132" s="1">
        <v>58</v>
      </c>
      <c r="F132" s="8"/>
      <c r="G132" s="10"/>
      <c r="H132" s="8"/>
      <c r="I132" s="8"/>
      <c r="J132" s="8"/>
      <c r="K132" s="8"/>
      <c r="L132" s="8"/>
      <c r="M132" s="8"/>
      <c r="N132" s="8"/>
    </row>
    <row r="133" spans="1:14" s="7" customFormat="1" ht="12.75">
      <c r="A133" s="43" t="s">
        <v>317</v>
      </c>
      <c r="B133" s="8">
        <v>3</v>
      </c>
      <c r="C133" s="8">
        <v>78</v>
      </c>
      <c r="D133" s="9">
        <f>SUM(C133/B133)</f>
        <v>26</v>
      </c>
      <c r="E133" s="1">
        <v>38</v>
      </c>
      <c r="F133" s="8"/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3" t="s">
        <v>123</v>
      </c>
      <c r="B134" s="8">
        <v>1</v>
      </c>
      <c r="C134" s="8">
        <v>8</v>
      </c>
      <c r="D134" s="9">
        <f>SUM(C134/B134)</f>
        <v>8</v>
      </c>
      <c r="E134" s="1">
        <v>8</v>
      </c>
      <c r="F134" s="8"/>
      <c r="G134" s="10"/>
      <c r="H134" s="8"/>
      <c r="I134" s="8"/>
      <c r="J134" s="8"/>
      <c r="K134" s="8"/>
      <c r="L134" s="8"/>
      <c r="M134" s="8"/>
      <c r="N134" s="8"/>
    </row>
    <row r="135" spans="1:14" s="5" customFormat="1" ht="12">
      <c r="A135" s="5" t="s">
        <v>8</v>
      </c>
      <c r="B135" s="6">
        <f>SUM(B132:B134)</f>
        <v>42</v>
      </c>
      <c r="C135" s="6">
        <f>SUM(C132:C134)</f>
        <v>1371</v>
      </c>
      <c r="D135" s="15">
        <f>SUM(C135/B135)</f>
        <v>32.642857142857146</v>
      </c>
      <c r="E135" s="6">
        <v>58</v>
      </c>
      <c r="F135" s="6"/>
      <c r="G135" s="17"/>
      <c r="H135" s="6"/>
      <c r="I135" s="6"/>
      <c r="J135" s="6"/>
      <c r="K135" s="6"/>
      <c r="L135" s="6"/>
      <c r="M135" s="6"/>
      <c r="N135" s="6"/>
    </row>
    <row r="136" spans="1:14" s="5" customFormat="1" ht="12.75" thickBot="1">
      <c r="A136" s="35" t="s">
        <v>11</v>
      </c>
      <c r="B136" s="36">
        <f>M51</f>
        <v>32</v>
      </c>
      <c r="C136" s="36">
        <f>M52</f>
        <v>994</v>
      </c>
      <c r="D136" s="38">
        <f>SUM(C136/B136)</f>
        <v>31.0625</v>
      </c>
      <c r="E136" s="36">
        <v>58</v>
      </c>
      <c r="F136" s="36"/>
      <c r="G136" s="17"/>
      <c r="H136" s="6"/>
      <c r="I136" s="6"/>
      <c r="J136" s="6"/>
      <c r="K136" s="6"/>
      <c r="L136" s="6"/>
      <c r="M136" s="6"/>
      <c r="N136" s="6"/>
    </row>
    <row r="137" spans="1:14" s="5" customFormat="1" ht="12.75" thickTop="1">
      <c r="A137" s="28" t="s">
        <v>67</v>
      </c>
      <c r="B137" s="29" t="s">
        <v>151</v>
      </c>
      <c r="C137" s="29" t="s">
        <v>89</v>
      </c>
      <c r="D137" s="29" t="s">
        <v>69</v>
      </c>
      <c r="E137" s="29" t="s">
        <v>68</v>
      </c>
      <c r="F137" s="29" t="s">
        <v>252</v>
      </c>
      <c r="G137" s="29" t="s">
        <v>70</v>
      </c>
      <c r="H137" s="29" t="s">
        <v>71</v>
      </c>
      <c r="I137" s="29" t="s">
        <v>257</v>
      </c>
      <c r="J137" s="29" t="s">
        <v>81</v>
      </c>
      <c r="L137" s="6"/>
      <c r="M137" s="6"/>
      <c r="N137" s="6"/>
    </row>
    <row r="138" spans="1:14" s="7" customFormat="1" ht="12.75">
      <c r="A138" s="49" t="s">
        <v>121</v>
      </c>
      <c r="B138" s="8">
        <v>51</v>
      </c>
      <c r="C138" s="8">
        <v>27</v>
      </c>
      <c r="D138" s="8">
        <v>1</v>
      </c>
      <c r="E138" s="8">
        <v>0</v>
      </c>
      <c r="F138" s="8">
        <f aca="true" t="shared" si="21" ref="F138:F174">SUM(B138:E138)</f>
        <v>79</v>
      </c>
      <c r="G138" s="8">
        <v>1</v>
      </c>
      <c r="H138" s="8">
        <v>0</v>
      </c>
      <c r="I138" s="8">
        <v>3</v>
      </c>
      <c r="J138" s="8">
        <v>5</v>
      </c>
      <c r="L138" s="8"/>
      <c r="M138" s="8"/>
      <c r="N138" s="8"/>
    </row>
    <row r="139" spans="1:14" s="7" customFormat="1" ht="12.75">
      <c r="A139" s="49" t="s">
        <v>141</v>
      </c>
      <c r="B139" s="8">
        <v>24</v>
      </c>
      <c r="C139" s="8">
        <v>27</v>
      </c>
      <c r="D139" s="8">
        <v>6</v>
      </c>
      <c r="E139" s="8">
        <v>6</v>
      </c>
      <c r="F139" s="8">
        <f t="shared" si="21"/>
        <v>63</v>
      </c>
      <c r="G139" s="8">
        <v>3</v>
      </c>
      <c r="H139" s="8">
        <v>0</v>
      </c>
      <c r="I139" s="8">
        <v>0</v>
      </c>
      <c r="J139" s="8">
        <v>1</v>
      </c>
      <c r="L139" s="8"/>
      <c r="M139" s="8"/>
      <c r="N139" s="8"/>
    </row>
    <row r="140" spans="1:14" s="7" customFormat="1" ht="12.75">
      <c r="A140" s="49" t="s">
        <v>123</v>
      </c>
      <c r="B140" s="8">
        <v>38</v>
      </c>
      <c r="C140" s="8">
        <v>20</v>
      </c>
      <c r="D140" s="8">
        <v>3</v>
      </c>
      <c r="E140" s="8">
        <v>0</v>
      </c>
      <c r="F140" s="8">
        <f t="shared" si="21"/>
        <v>61</v>
      </c>
      <c r="G140" s="8">
        <v>0</v>
      </c>
      <c r="H140" s="8">
        <v>2</v>
      </c>
      <c r="I140" s="8">
        <v>4</v>
      </c>
      <c r="J140" s="8">
        <v>0</v>
      </c>
      <c r="L140" s="8"/>
      <c r="M140" s="8"/>
      <c r="N140" s="8"/>
    </row>
    <row r="141" spans="1:14" s="7" customFormat="1" ht="12.75">
      <c r="A141" s="49" t="s">
        <v>143</v>
      </c>
      <c r="B141" s="8">
        <v>29</v>
      </c>
      <c r="C141" s="8">
        <v>25</v>
      </c>
      <c r="D141" s="8">
        <v>1</v>
      </c>
      <c r="E141" s="8">
        <v>1</v>
      </c>
      <c r="F141" s="8">
        <f t="shared" si="21"/>
        <v>56</v>
      </c>
      <c r="G141" s="8">
        <v>2</v>
      </c>
      <c r="H141" s="8">
        <v>1</v>
      </c>
      <c r="I141" s="8">
        <v>1</v>
      </c>
      <c r="J141" s="8">
        <v>0</v>
      </c>
      <c r="L141" s="8"/>
      <c r="M141" s="8"/>
      <c r="N141" s="8"/>
    </row>
    <row r="142" spans="1:14" s="7" customFormat="1" ht="12.75">
      <c r="A142" s="49" t="s">
        <v>138</v>
      </c>
      <c r="B142" s="8">
        <v>21</v>
      </c>
      <c r="C142" s="8">
        <v>23</v>
      </c>
      <c r="D142" s="8">
        <v>4</v>
      </c>
      <c r="E142" s="8">
        <v>3</v>
      </c>
      <c r="F142" s="8">
        <f t="shared" si="21"/>
        <v>51</v>
      </c>
      <c r="G142" s="8">
        <v>0</v>
      </c>
      <c r="H142" s="8">
        <v>0</v>
      </c>
      <c r="I142" s="8">
        <v>0</v>
      </c>
      <c r="J142" s="8">
        <v>1</v>
      </c>
      <c r="L142" s="8"/>
      <c r="M142" s="8"/>
      <c r="N142" s="8"/>
    </row>
    <row r="143" spans="1:14" s="7" customFormat="1" ht="12.75">
      <c r="A143" s="49" t="s">
        <v>144</v>
      </c>
      <c r="B143" s="8">
        <v>17</v>
      </c>
      <c r="C143" s="8">
        <v>22</v>
      </c>
      <c r="D143" s="8">
        <v>3</v>
      </c>
      <c r="E143" s="8">
        <v>1</v>
      </c>
      <c r="F143" s="8">
        <f t="shared" si="21"/>
        <v>43</v>
      </c>
      <c r="G143" s="8">
        <v>1</v>
      </c>
      <c r="H143" s="8">
        <v>1</v>
      </c>
      <c r="I143" s="8">
        <v>0</v>
      </c>
      <c r="J143" s="8">
        <v>0</v>
      </c>
      <c r="L143" s="8"/>
      <c r="M143" s="8"/>
      <c r="N143" s="8"/>
    </row>
    <row r="144" spans="1:14" s="7" customFormat="1" ht="12.75">
      <c r="A144" s="49" t="s">
        <v>125</v>
      </c>
      <c r="B144" s="8">
        <v>20</v>
      </c>
      <c r="C144" s="8">
        <v>17</v>
      </c>
      <c r="D144" s="8">
        <v>3</v>
      </c>
      <c r="E144" s="8">
        <v>0</v>
      </c>
      <c r="F144" s="8">
        <f t="shared" si="21"/>
        <v>40</v>
      </c>
      <c r="G144" s="8">
        <v>1</v>
      </c>
      <c r="H144" s="8">
        <v>0</v>
      </c>
      <c r="I144" s="8">
        <v>1</v>
      </c>
      <c r="J144" s="8">
        <v>1</v>
      </c>
      <c r="L144" s="8"/>
      <c r="M144" s="8"/>
      <c r="N144" s="8"/>
    </row>
    <row r="145" spans="1:14" s="7" customFormat="1" ht="12.75">
      <c r="A145" s="49" t="s">
        <v>140</v>
      </c>
      <c r="B145" s="8">
        <v>20</v>
      </c>
      <c r="C145" s="8">
        <v>17</v>
      </c>
      <c r="D145" s="8">
        <v>2</v>
      </c>
      <c r="E145" s="8">
        <v>1</v>
      </c>
      <c r="F145" s="8">
        <f t="shared" si="21"/>
        <v>40</v>
      </c>
      <c r="G145" s="8">
        <v>1</v>
      </c>
      <c r="H145" s="8">
        <v>1</v>
      </c>
      <c r="I145" s="8">
        <v>0</v>
      </c>
      <c r="J145" s="8">
        <v>0</v>
      </c>
      <c r="L145" s="8"/>
      <c r="M145" s="8"/>
      <c r="N145" s="8"/>
    </row>
    <row r="146" spans="1:14" s="7" customFormat="1" ht="12.75">
      <c r="A146" s="49" t="s">
        <v>126</v>
      </c>
      <c r="B146" s="8">
        <v>20</v>
      </c>
      <c r="C146" s="8">
        <v>15</v>
      </c>
      <c r="D146" s="8">
        <v>1</v>
      </c>
      <c r="E146" s="8">
        <v>0</v>
      </c>
      <c r="F146" s="8">
        <f t="shared" si="21"/>
        <v>36</v>
      </c>
      <c r="G146" s="8">
        <v>1</v>
      </c>
      <c r="H146" s="8">
        <v>2</v>
      </c>
      <c r="I146" s="8">
        <v>3</v>
      </c>
      <c r="J146" s="8">
        <v>0</v>
      </c>
      <c r="L146" s="8"/>
      <c r="M146" s="8"/>
      <c r="N146" s="8"/>
    </row>
    <row r="147" spans="1:14" s="7" customFormat="1" ht="12.75">
      <c r="A147" s="49" t="s">
        <v>122</v>
      </c>
      <c r="B147" s="8">
        <v>22</v>
      </c>
      <c r="C147" s="8">
        <v>7</v>
      </c>
      <c r="D147" s="8">
        <v>0</v>
      </c>
      <c r="E147" s="8">
        <v>0</v>
      </c>
      <c r="F147" s="8">
        <f t="shared" si="21"/>
        <v>29</v>
      </c>
      <c r="G147" s="8">
        <v>1</v>
      </c>
      <c r="H147" s="8">
        <v>0</v>
      </c>
      <c r="I147" s="8">
        <v>1</v>
      </c>
      <c r="J147" s="8">
        <v>0</v>
      </c>
      <c r="L147" s="8"/>
      <c r="M147" s="8"/>
      <c r="N147" s="8"/>
    </row>
    <row r="148" spans="1:14" s="7" customFormat="1" ht="12.75">
      <c r="A148" s="49" t="s">
        <v>292</v>
      </c>
      <c r="B148" s="8">
        <v>7</v>
      </c>
      <c r="C148" s="8">
        <v>19</v>
      </c>
      <c r="D148" s="8">
        <v>1</v>
      </c>
      <c r="E148" s="8">
        <v>2</v>
      </c>
      <c r="F148" s="8">
        <f t="shared" si="21"/>
        <v>29</v>
      </c>
      <c r="G148" s="8">
        <v>0</v>
      </c>
      <c r="H148" s="8">
        <v>0</v>
      </c>
      <c r="I148" s="8">
        <v>0</v>
      </c>
      <c r="J148" s="8">
        <v>0</v>
      </c>
      <c r="L148" s="8"/>
      <c r="M148" s="8"/>
      <c r="N148" s="8"/>
    </row>
    <row r="149" spans="1:14" s="7" customFormat="1" ht="12.75">
      <c r="A149" s="49" t="s">
        <v>148</v>
      </c>
      <c r="B149" s="8">
        <v>8</v>
      </c>
      <c r="C149" s="8">
        <v>9</v>
      </c>
      <c r="D149" s="8">
        <v>0</v>
      </c>
      <c r="E149" s="8">
        <v>0</v>
      </c>
      <c r="F149" s="8">
        <f t="shared" si="21"/>
        <v>17</v>
      </c>
      <c r="G149" s="8">
        <v>0</v>
      </c>
      <c r="H149" s="8">
        <v>0</v>
      </c>
      <c r="I149" s="8">
        <v>0</v>
      </c>
      <c r="J149" s="8">
        <v>0</v>
      </c>
      <c r="L149" s="8"/>
      <c r="M149" s="8"/>
      <c r="N149" s="8"/>
    </row>
    <row r="150" spans="1:14" s="7" customFormat="1" ht="12.75">
      <c r="A150" s="49" t="s">
        <v>342</v>
      </c>
      <c r="B150" s="8">
        <v>6</v>
      </c>
      <c r="C150" s="8">
        <v>3</v>
      </c>
      <c r="D150" s="8">
        <v>1</v>
      </c>
      <c r="E150" s="8">
        <v>1</v>
      </c>
      <c r="F150" s="8">
        <f t="shared" si="21"/>
        <v>11</v>
      </c>
      <c r="G150" s="8">
        <v>0</v>
      </c>
      <c r="H150" s="8">
        <v>1</v>
      </c>
      <c r="I150" s="8">
        <v>0</v>
      </c>
      <c r="J150" s="8">
        <v>0</v>
      </c>
      <c r="L150" s="8"/>
      <c r="M150" s="8"/>
      <c r="N150" s="8"/>
    </row>
    <row r="151" spans="1:14" s="7" customFormat="1" ht="12.75">
      <c r="A151" s="49" t="s">
        <v>145</v>
      </c>
      <c r="B151" s="8">
        <v>3</v>
      </c>
      <c r="C151" s="8">
        <v>8</v>
      </c>
      <c r="D151" s="8">
        <v>0</v>
      </c>
      <c r="E151" s="8">
        <v>0</v>
      </c>
      <c r="F151" s="8">
        <f t="shared" si="21"/>
        <v>11</v>
      </c>
      <c r="G151" s="8">
        <v>0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49" t="s">
        <v>254</v>
      </c>
      <c r="B152" s="8">
        <v>3</v>
      </c>
      <c r="C152" s="8">
        <v>2</v>
      </c>
      <c r="D152" s="8">
        <v>3</v>
      </c>
      <c r="E152" s="8">
        <v>0</v>
      </c>
      <c r="F152" s="8">
        <f t="shared" si="21"/>
        <v>8</v>
      </c>
      <c r="G152" s="8">
        <v>0</v>
      </c>
      <c r="H152" s="8">
        <v>0</v>
      </c>
      <c r="I152" s="8">
        <v>0</v>
      </c>
      <c r="J152" s="8">
        <v>0</v>
      </c>
      <c r="L152" s="8"/>
      <c r="M152" s="8"/>
      <c r="N152" s="8"/>
    </row>
    <row r="153" spans="1:14" s="7" customFormat="1" ht="12.75">
      <c r="A153" s="49" t="s">
        <v>150</v>
      </c>
      <c r="B153" s="8">
        <v>2</v>
      </c>
      <c r="C153" s="8">
        <v>4</v>
      </c>
      <c r="D153" s="8">
        <v>1</v>
      </c>
      <c r="E153" s="8">
        <v>1</v>
      </c>
      <c r="F153" s="8">
        <f t="shared" si="21"/>
        <v>8</v>
      </c>
      <c r="G153" s="8">
        <v>0</v>
      </c>
      <c r="H153" s="8">
        <v>0</v>
      </c>
      <c r="I153" s="8">
        <v>0</v>
      </c>
      <c r="J153" s="8">
        <v>0</v>
      </c>
      <c r="L153" s="8"/>
      <c r="M153" s="8"/>
      <c r="N153" s="8"/>
    </row>
    <row r="154" spans="1:14" s="7" customFormat="1" ht="12.75">
      <c r="A154" s="49" t="s">
        <v>294</v>
      </c>
      <c r="B154" s="8">
        <v>3</v>
      </c>
      <c r="C154" s="8">
        <v>3</v>
      </c>
      <c r="D154" s="8">
        <v>1</v>
      </c>
      <c r="E154" s="8">
        <v>0</v>
      </c>
      <c r="F154" s="8">
        <f t="shared" si="21"/>
        <v>7</v>
      </c>
      <c r="G154" s="8">
        <v>0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49" t="s">
        <v>139</v>
      </c>
      <c r="B155" s="8">
        <v>2</v>
      </c>
      <c r="C155" s="8">
        <v>5</v>
      </c>
      <c r="D155" s="8">
        <v>0</v>
      </c>
      <c r="E155" s="8">
        <v>0</v>
      </c>
      <c r="F155" s="8">
        <f t="shared" si="21"/>
        <v>7</v>
      </c>
      <c r="G155" s="8">
        <v>0</v>
      </c>
      <c r="H155" s="8">
        <v>0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49" t="s">
        <v>147</v>
      </c>
      <c r="B156" s="8">
        <v>5</v>
      </c>
      <c r="C156" s="8">
        <v>1</v>
      </c>
      <c r="D156" s="8">
        <v>0</v>
      </c>
      <c r="E156" s="8">
        <v>0</v>
      </c>
      <c r="F156" s="8">
        <f t="shared" si="21"/>
        <v>6</v>
      </c>
      <c r="G156" s="8">
        <v>0</v>
      </c>
      <c r="H156" s="8">
        <v>0</v>
      </c>
      <c r="I156" s="8">
        <v>1</v>
      </c>
      <c r="J156" s="8">
        <v>0</v>
      </c>
      <c r="L156" s="8"/>
      <c r="M156" s="8"/>
      <c r="N156" s="8"/>
    </row>
    <row r="157" spans="1:14" s="7" customFormat="1" ht="12.75">
      <c r="A157" s="49" t="s">
        <v>341</v>
      </c>
      <c r="B157" s="8">
        <v>5</v>
      </c>
      <c r="C157" s="8">
        <v>1</v>
      </c>
      <c r="D157" s="8">
        <v>0</v>
      </c>
      <c r="E157" s="8">
        <v>0</v>
      </c>
      <c r="F157" s="8">
        <f t="shared" si="21"/>
        <v>6</v>
      </c>
      <c r="G157" s="8">
        <v>0</v>
      </c>
      <c r="H157" s="8">
        <v>0</v>
      </c>
      <c r="I157" s="8">
        <v>1</v>
      </c>
      <c r="J157" s="8">
        <v>0</v>
      </c>
      <c r="L157" s="8"/>
      <c r="M157" s="8"/>
      <c r="N157" s="8"/>
    </row>
    <row r="158" spans="1:14" s="7" customFormat="1" ht="12.75">
      <c r="A158" s="49" t="s">
        <v>142</v>
      </c>
      <c r="B158" s="8">
        <v>4</v>
      </c>
      <c r="C158" s="8">
        <v>1</v>
      </c>
      <c r="D158" s="8">
        <v>0</v>
      </c>
      <c r="E158" s="8">
        <v>0</v>
      </c>
      <c r="F158" s="8">
        <f t="shared" si="21"/>
        <v>5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9" t="s">
        <v>289</v>
      </c>
      <c r="B159" s="8">
        <v>3</v>
      </c>
      <c r="C159" s="8">
        <v>2</v>
      </c>
      <c r="D159" s="8">
        <v>0</v>
      </c>
      <c r="E159" s="8">
        <v>0</v>
      </c>
      <c r="F159" s="8">
        <f t="shared" si="21"/>
        <v>5</v>
      </c>
      <c r="G159" s="8">
        <v>0</v>
      </c>
      <c r="H159" s="8">
        <v>0</v>
      </c>
      <c r="I159" s="8">
        <v>0</v>
      </c>
      <c r="J159" s="8">
        <v>0</v>
      </c>
      <c r="L159" s="8"/>
      <c r="M159" s="8"/>
      <c r="N159" s="8"/>
    </row>
    <row r="160" spans="1:14" s="7" customFormat="1" ht="12.75">
      <c r="A160" s="49" t="s">
        <v>124</v>
      </c>
      <c r="B160" s="8">
        <v>3</v>
      </c>
      <c r="C160" s="8">
        <v>1</v>
      </c>
      <c r="D160" s="8">
        <v>0</v>
      </c>
      <c r="E160" s="8">
        <v>0</v>
      </c>
      <c r="F160" s="8">
        <f t="shared" si="21"/>
        <v>4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49" t="s">
        <v>270</v>
      </c>
      <c r="B161" s="8">
        <v>1</v>
      </c>
      <c r="C161" s="8">
        <v>1</v>
      </c>
      <c r="D161" s="8">
        <v>2</v>
      </c>
      <c r="E161" s="8">
        <v>0</v>
      </c>
      <c r="F161" s="8">
        <f t="shared" si="21"/>
        <v>4</v>
      </c>
      <c r="G161" s="8">
        <v>0</v>
      </c>
      <c r="H161" s="8">
        <v>1</v>
      </c>
      <c r="I161" s="8">
        <v>0</v>
      </c>
      <c r="J161" s="8">
        <v>0</v>
      </c>
      <c r="L161" s="8"/>
      <c r="M161" s="8"/>
      <c r="N161" s="8"/>
    </row>
    <row r="162" spans="1:14" s="7" customFormat="1" ht="12.75">
      <c r="A162" s="49" t="s">
        <v>340</v>
      </c>
      <c r="B162" s="8">
        <v>1</v>
      </c>
      <c r="C162" s="8">
        <v>3</v>
      </c>
      <c r="D162" s="8">
        <v>0</v>
      </c>
      <c r="E162" s="8">
        <v>0</v>
      </c>
      <c r="F162" s="8">
        <f t="shared" si="21"/>
        <v>4</v>
      </c>
      <c r="G162" s="8">
        <v>0</v>
      </c>
      <c r="H162" s="8">
        <v>0</v>
      </c>
      <c r="I162" s="8">
        <v>0</v>
      </c>
      <c r="J162" s="8">
        <v>0</v>
      </c>
      <c r="L162" s="8"/>
      <c r="M162" s="8"/>
      <c r="N162" s="8"/>
    </row>
    <row r="163" spans="1:14" s="7" customFormat="1" ht="12.75">
      <c r="A163" s="49" t="s">
        <v>335</v>
      </c>
      <c r="B163" s="8">
        <v>1</v>
      </c>
      <c r="C163" s="8">
        <v>3</v>
      </c>
      <c r="D163" s="8">
        <v>0</v>
      </c>
      <c r="E163" s="8">
        <v>0</v>
      </c>
      <c r="F163" s="8">
        <f t="shared" si="21"/>
        <v>4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49" t="s">
        <v>320</v>
      </c>
      <c r="B164" s="8">
        <v>0</v>
      </c>
      <c r="C164" s="8">
        <v>4</v>
      </c>
      <c r="D164" s="8">
        <v>0</v>
      </c>
      <c r="E164" s="8">
        <v>0</v>
      </c>
      <c r="F164" s="8">
        <f t="shared" si="21"/>
        <v>4</v>
      </c>
      <c r="G164" s="8">
        <v>0</v>
      </c>
      <c r="H164" s="8">
        <v>0</v>
      </c>
      <c r="I164" s="8">
        <v>0</v>
      </c>
      <c r="J164" s="8">
        <v>0</v>
      </c>
      <c r="L164" s="8"/>
      <c r="M164" s="8"/>
      <c r="N164" s="8"/>
    </row>
    <row r="165" spans="1:14" s="7" customFormat="1" ht="12.75">
      <c r="A165" s="49" t="s">
        <v>293</v>
      </c>
      <c r="B165" s="8">
        <v>0</v>
      </c>
      <c r="C165" s="8">
        <v>3</v>
      </c>
      <c r="D165" s="8">
        <v>0</v>
      </c>
      <c r="E165" s="8">
        <v>0</v>
      </c>
      <c r="F165" s="8">
        <f t="shared" si="21"/>
        <v>3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7" customFormat="1" ht="12.75">
      <c r="A166" s="49" t="s">
        <v>146</v>
      </c>
      <c r="B166" s="8">
        <v>2</v>
      </c>
      <c r="C166" s="8">
        <v>0</v>
      </c>
      <c r="D166" s="8">
        <v>0</v>
      </c>
      <c r="E166" s="8">
        <v>0</v>
      </c>
      <c r="F166" s="8">
        <f t="shared" si="21"/>
        <v>2</v>
      </c>
      <c r="G166" s="8">
        <v>0</v>
      </c>
      <c r="H166" s="8">
        <v>0</v>
      </c>
      <c r="I166" s="8">
        <v>0</v>
      </c>
      <c r="J166" s="8">
        <v>0</v>
      </c>
      <c r="L166" s="8"/>
      <c r="M166" s="8"/>
      <c r="N166" s="8"/>
    </row>
    <row r="167" spans="1:14" s="7" customFormat="1" ht="12.75">
      <c r="A167" s="49" t="s">
        <v>269</v>
      </c>
      <c r="B167" s="8">
        <v>1</v>
      </c>
      <c r="C167" s="8">
        <v>1</v>
      </c>
      <c r="D167" s="8">
        <v>0</v>
      </c>
      <c r="E167" s="8">
        <v>0</v>
      </c>
      <c r="F167" s="8">
        <f t="shared" si="21"/>
        <v>2</v>
      </c>
      <c r="G167" s="8">
        <v>0</v>
      </c>
      <c r="H167" s="8">
        <v>0</v>
      </c>
      <c r="I167" s="8">
        <v>0</v>
      </c>
      <c r="J167" s="8">
        <v>0</v>
      </c>
      <c r="L167" s="8"/>
      <c r="M167" s="8"/>
      <c r="N167" s="8"/>
    </row>
    <row r="168" spans="1:14" s="7" customFormat="1" ht="12.75">
      <c r="A168" s="49" t="s">
        <v>373</v>
      </c>
      <c r="B168" s="8">
        <v>1</v>
      </c>
      <c r="C168" s="8">
        <v>1</v>
      </c>
      <c r="D168" s="8">
        <v>0</v>
      </c>
      <c r="E168" s="8">
        <v>0</v>
      </c>
      <c r="F168" s="8">
        <f t="shared" si="21"/>
        <v>2</v>
      </c>
      <c r="G168" s="8">
        <v>0</v>
      </c>
      <c r="H168" s="8">
        <v>0</v>
      </c>
      <c r="I168" s="8">
        <v>0</v>
      </c>
      <c r="J168" s="8">
        <v>0</v>
      </c>
      <c r="L168" s="8"/>
      <c r="M168" s="8"/>
      <c r="N168" s="8"/>
    </row>
    <row r="169" spans="1:14" s="7" customFormat="1" ht="12.75">
      <c r="A169" s="49" t="s">
        <v>253</v>
      </c>
      <c r="B169" s="8">
        <v>0</v>
      </c>
      <c r="C169" s="8">
        <v>0</v>
      </c>
      <c r="D169" s="8">
        <v>2</v>
      </c>
      <c r="E169" s="8">
        <v>0</v>
      </c>
      <c r="F169" s="8">
        <f t="shared" si="21"/>
        <v>2</v>
      </c>
      <c r="G169" s="8">
        <v>0</v>
      </c>
      <c r="H169" s="8">
        <v>1</v>
      </c>
      <c r="I169" s="8">
        <v>0</v>
      </c>
      <c r="J169" s="8">
        <v>0</v>
      </c>
      <c r="L169" s="8"/>
      <c r="M169" s="8"/>
      <c r="N169" s="8"/>
    </row>
    <row r="170" spans="1:14" s="7" customFormat="1" ht="12.75">
      <c r="A170" s="49" t="s">
        <v>131</v>
      </c>
      <c r="B170" s="8">
        <v>0</v>
      </c>
      <c r="C170" s="8">
        <v>2</v>
      </c>
      <c r="D170" s="8">
        <v>0</v>
      </c>
      <c r="E170" s="8">
        <v>0</v>
      </c>
      <c r="F170" s="8">
        <f t="shared" si="21"/>
        <v>2</v>
      </c>
      <c r="G170" s="8">
        <v>0</v>
      </c>
      <c r="H170" s="8">
        <v>0</v>
      </c>
      <c r="I170" s="8">
        <v>0</v>
      </c>
      <c r="J170" s="8">
        <v>0</v>
      </c>
      <c r="L170" s="8"/>
      <c r="M170" s="8"/>
      <c r="N170" s="8"/>
    </row>
    <row r="171" spans="1:14" s="7" customFormat="1" ht="12.75">
      <c r="A171" s="49" t="s">
        <v>256</v>
      </c>
      <c r="B171" s="8">
        <v>1</v>
      </c>
      <c r="C171" s="8">
        <v>0</v>
      </c>
      <c r="D171" s="8">
        <v>0</v>
      </c>
      <c r="E171" s="8">
        <v>0</v>
      </c>
      <c r="F171" s="8">
        <f t="shared" si="21"/>
        <v>1</v>
      </c>
      <c r="G171" s="8">
        <v>0</v>
      </c>
      <c r="H171" s="8">
        <v>0</v>
      </c>
      <c r="I171" s="8">
        <v>0</v>
      </c>
      <c r="J171" s="8">
        <v>0</v>
      </c>
      <c r="L171" s="8"/>
      <c r="M171" s="8"/>
      <c r="N171" s="8"/>
    </row>
    <row r="172" spans="1:14" s="7" customFormat="1" ht="12.75">
      <c r="A172" s="49" t="s">
        <v>343</v>
      </c>
      <c r="B172" s="8">
        <v>0</v>
      </c>
      <c r="C172" s="8">
        <v>1</v>
      </c>
      <c r="D172" s="8">
        <v>0</v>
      </c>
      <c r="E172" s="8">
        <v>0</v>
      </c>
      <c r="F172" s="8">
        <f t="shared" si="21"/>
        <v>1</v>
      </c>
      <c r="G172" s="8">
        <v>0</v>
      </c>
      <c r="H172" s="8">
        <v>0</v>
      </c>
      <c r="I172" s="8">
        <v>0</v>
      </c>
      <c r="J172" s="8">
        <v>0</v>
      </c>
      <c r="L172" s="8"/>
      <c r="M172" s="8"/>
      <c r="N172" s="8"/>
    </row>
    <row r="173" spans="1:14" s="7" customFormat="1" ht="12.75">
      <c r="A173" s="49" t="s">
        <v>374</v>
      </c>
      <c r="B173" s="8">
        <v>0</v>
      </c>
      <c r="C173" s="8">
        <v>1</v>
      </c>
      <c r="D173" s="8">
        <v>0</v>
      </c>
      <c r="E173" s="8">
        <v>0</v>
      </c>
      <c r="F173" s="8">
        <f t="shared" si="21"/>
        <v>1</v>
      </c>
      <c r="G173" s="8">
        <v>0</v>
      </c>
      <c r="H173" s="8">
        <v>0</v>
      </c>
      <c r="I173" s="8">
        <v>0</v>
      </c>
      <c r="J173" s="8">
        <v>0</v>
      </c>
      <c r="L173" s="8"/>
      <c r="M173" s="8"/>
      <c r="N173" s="8"/>
    </row>
    <row r="174" spans="1:14" s="7" customFormat="1" ht="12.75">
      <c r="A174" s="49" t="s">
        <v>149</v>
      </c>
      <c r="B174" s="8">
        <v>0</v>
      </c>
      <c r="C174" s="8">
        <v>1</v>
      </c>
      <c r="D174" s="8">
        <v>0</v>
      </c>
      <c r="E174" s="8">
        <v>0</v>
      </c>
      <c r="F174" s="8">
        <f t="shared" si="21"/>
        <v>1</v>
      </c>
      <c r="G174" s="8">
        <v>0</v>
      </c>
      <c r="H174" s="8">
        <v>0</v>
      </c>
      <c r="I174" s="8">
        <v>0</v>
      </c>
      <c r="J174" s="8">
        <v>0</v>
      </c>
      <c r="L174" s="8"/>
      <c r="M174" s="8"/>
      <c r="N174" s="8"/>
    </row>
    <row r="175" spans="1:14" s="5" customFormat="1" ht="12.75" thickBot="1">
      <c r="A175" s="35" t="s">
        <v>8</v>
      </c>
      <c r="B175" s="36">
        <f aca="true" t="shared" si="22" ref="B175:J175">SUM(B138:B174)</f>
        <v>324</v>
      </c>
      <c r="C175" s="36">
        <f t="shared" si="22"/>
        <v>280</v>
      </c>
      <c r="D175" s="36">
        <f t="shared" si="22"/>
        <v>35</v>
      </c>
      <c r="E175" s="36">
        <f t="shared" si="22"/>
        <v>16</v>
      </c>
      <c r="F175" s="36">
        <f t="shared" si="22"/>
        <v>655</v>
      </c>
      <c r="G175" s="36">
        <f t="shared" si="22"/>
        <v>11</v>
      </c>
      <c r="H175" s="36">
        <f t="shared" si="22"/>
        <v>10</v>
      </c>
      <c r="I175" s="36">
        <f t="shared" si="22"/>
        <v>15</v>
      </c>
      <c r="J175" s="36">
        <f t="shared" si="22"/>
        <v>8</v>
      </c>
      <c r="L175" s="6"/>
      <c r="M175" s="6"/>
      <c r="N175" s="6"/>
    </row>
    <row r="176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3" manualBreakCount="3">
    <brk id="58" max="255" man="1"/>
    <brk id="109" max="255" man="1"/>
    <brk id="1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170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8</v>
      </c>
      <c r="C4" s="1">
        <v>11</v>
      </c>
      <c r="D4" s="1">
        <v>0</v>
      </c>
      <c r="E4" s="1">
        <v>7</v>
      </c>
      <c r="F4" s="1"/>
      <c r="G4" s="1"/>
      <c r="H4" s="1">
        <f>SUM(B4:G4)</f>
        <v>26</v>
      </c>
      <c r="I4" s="24"/>
      <c r="J4" s="1"/>
    </row>
    <row r="5" spans="1:10" ht="12.75">
      <c r="A5" t="s">
        <v>102</v>
      </c>
      <c r="B5" s="1">
        <v>0</v>
      </c>
      <c r="C5" s="1">
        <v>0</v>
      </c>
      <c r="D5" s="1">
        <v>7</v>
      </c>
      <c r="E5" s="1">
        <v>6</v>
      </c>
      <c r="F5" s="1"/>
      <c r="G5" s="1"/>
      <c r="H5" s="1">
        <f>SUM(B5:G5)</f>
        <v>13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103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11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14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0.35714285714285715</v>
      </c>
      <c r="C14" s="10">
        <f>SUM(C13/C12)</f>
        <v>0.1111111111111111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6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0.6666666666666666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65</v>
      </c>
      <c r="C18" s="8">
        <f>SUM(C19)+(C24)</f>
        <v>46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52</v>
      </c>
      <c r="C19" s="8">
        <v>28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246</v>
      </c>
      <c r="C20" s="8">
        <v>112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52</v>
      </c>
      <c r="C21" s="8">
        <v>121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298</v>
      </c>
      <c r="C22" s="8">
        <f>SUM(C20)+(C21)</f>
        <v>233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13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217</v>
      </c>
      <c r="C27" s="8">
        <v>117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36.166666666666664</v>
      </c>
      <c r="C28" s="9">
        <f>SUM(C27/C26)</f>
        <v>39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7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70</v>
      </c>
      <c r="C32" s="8">
        <v>10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397</v>
      </c>
      <c r="C33" s="47" t="s">
        <v>398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83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25</v>
      </c>
      <c r="C36" s="8">
        <v>163</v>
      </c>
      <c r="D36" s="9">
        <f aca="true" t="shared" si="0" ref="D36:D41">SUM(C36)/(B36)</f>
        <v>6.52</v>
      </c>
      <c r="E36" s="1" t="s">
        <v>399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17</v>
      </c>
      <c r="C37" s="8">
        <v>68</v>
      </c>
      <c r="D37" s="9">
        <f t="shared" si="0"/>
        <v>4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125</v>
      </c>
      <c r="B38" s="8">
        <v>7</v>
      </c>
      <c r="C38" s="8">
        <v>22</v>
      </c>
      <c r="D38" s="9">
        <f t="shared" si="0"/>
        <v>3.142857142857143</v>
      </c>
      <c r="E38" s="1">
        <v>15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87</v>
      </c>
      <c r="B39" s="8">
        <v>3</v>
      </c>
      <c r="C39" s="8">
        <v>-7</v>
      </c>
      <c r="D39" s="9">
        <f t="shared" si="0"/>
        <v>-2.3333333333333335</v>
      </c>
      <c r="E39" s="1" t="s">
        <v>127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52</v>
      </c>
      <c r="C40" s="6">
        <f>SUM(C36:C39)</f>
        <v>246</v>
      </c>
      <c r="D40" s="15">
        <f t="shared" si="0"/>
        <v>4.730769230769231</v>
      </c>
      <c r="E40" s="6" t="s">
        <v>399</v>
      </c>
      <c r="F40" s="6">
        <f>SUM(F36:F39)</f>
        <v>2</v>
      </c>
      <c r="G40" s="6"/>
      <c r="H40" s="6"/>
      <c r="I40" s="6"/>
      <c r="J40" s="6"/>
      <c r="K40" s="6"/>
    </row>
    <row r="41" spans="1:11" ht="12.75">
      <c r="A41" s="5" t="s">
        <v>102</v>
      </c>
      <c r="B41" s="6">
        <f>C19</f>
        <v>28</v>
      </c>
      <c r="C41" s="6">
        <f>C20</f>
        <v>112</v>
      </c>
      <c r="D41" s="15">
        <f t="shared" si="0"/>
        <v>4</v>
      </c>
      <c r="E41" s="6">
        <v>31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122</v>
      </c>
      <c r="B44" s="8">
        <v>4</v>
      </c>
      <c r="C44" s="8">
        <v>13</v>
      </c>
      <c r="D44" s="8">
        <v>0</v>
      </c>
      <c r="E44" s="10">
        <f>SUM(B44)/(C44)</f>
        <v>0.3076923076923077</v>
      </c>
      <c r="F44" s="8">
        <v>52</v>
      </c>
      <c r="G44" s="16">
        <f>SUM(F44)/(C44)</f>
        <v>4</v>
      </c>
      <c r="H44" s="8">
        <v>1</v>
      </c>
      <c r="I44" s="1">
        <v>22</v>
      </c>
      <c r="J44" s="8"/>
      <c r="K44" s="8"/>
    </row>
    <row r="45" spans="1:11" ht="12.75">
      <c r="A45" s="5" t="s">
        <v>8</v>
      </c>
      <c r="B45" s="6">
        <f>SUM(B44:B44)</f>
        <v>4</v>
      </c>
      <c r="C45" s="6">
        <f>SUM(C44:C44)</f>
        <v>13</v>
      </c>
      <c r="D45" s="6">
        <f>SUM(D44:D44)</f>
        <v>0</v>
      </c>
      <c r="E45" s="17">
        <f>SUM(B45)/(C45)</f>
        <v>0.3076923076923077</v>
      </c>
      <c r="F45" s="6">
        <f>SUM(F44:F44)</f>
        <v>52</v>
      </c>
      <c r="G45" s="18">
        <f>SUM(F45)/(C45)</f>
        <v>4</v>
      </c>
      <c r="H45" s="6">
        <f>SUM(H44:H44)</f>
        <v>1</v>
      </c>
      <c r="I45" s="6">
        <v>22</v>
      </c>
      <c r="J45" s="6"/>
      <c r="K45" s="6"/>
    </row>
    <row r="46" spans="1:11" ht="12.75">
      <c r="A46" s="5" t="s">
        <v>102</v>
      </c>
      <c r="B46" s="6">
        <f>C23</f>
        <v>11</v>
      </c>
      <c r="C46" s="6">
        <f>C24</f>
        <v>18</v>
      </c>
      <c r="D46" s="6">
        <f>C25</f>
        <v>0</v>
      </c>
      <c r="E46" s="17">
        <f>SUM(B46)/(C46)</f>
        <v>0.6111111111111112</v>
      </c>
      <c r="F46" s="6">
        <f>C21</f>
        <v>121</v>
      </c>
      <c r="G46" s="18">
        <f>SUM(F46)/(C46)</f>
        <v>6.722222222222222</v>
      </c>
      <c r="H46" s="6">
        <v>1</v>
      </c>
      <c r="I46" s="6">
        <v>46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125</v>
      </c>
      <c r="B49" s="8">
        <v>2</v>
      </c>
      <c r="C49" s="8">
        <v>26</v>
      </c>
      <c r="D49" s="9">
        <f>SUM(C49)/(B49)</f>
        <v>13</v>
      </c>
      <c r="E49" s="1" t="s">
        <v>154</v>
      </c>
      <c r="F49" s="8">
        <v>1</v>
      </c>
      <c r="G49" s="8"/>
      <c r="H49" s="8"/>
      <c r="I49" s="8"/>
      <c r="J49" s="8"/>
      <c r="K49" s="8"/>
    </row>
    <row r="50" spans="1:11" ht="12.75">
      <c r="A50" s="7" t="s">
        <v>289</v>
      </c>
      <c r="B50" s="8">
        <v>1</v>
      </c>
      <c r="C50" s="8">
        <v>22</v>
      </c>
      <c r="D50" s="9">
        <f>SUM(C50)/(B50)</f>
        <v>22</v>
      </c>
      <c r="E50" s="1">
        <v>22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141</v>
      </c>
      <c r="B51" s="8">
        <v>1</v>
      </c>
      <c r="C51" s="8">
        <v>4</v>
      </c>
      <c r="D51" s="9">
        <f>SUM(C51)/(B51)</f>
        <v>4</v>
      </c>
      <c r="E51" s="1">
        <v>4</v>
      </c>
      <c r="F51" s="8">
        <v>0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SUM(B49:B51)</f>
        <v>4</v>
      </c>
      <c r="C52" s="6">
        <f>SUM(C49:C51)</f>
        <v>52</v>
      </c>
      <c r="D52" s="15">
        <f>SUM(C52)/(B52)</f>
        <v>13</v>
      </c>
      <c r="E52" s="6">
        <v>22</v>
      </c>
      <c r="F52" s="6">
        <f>SUM(F49:F51)</f>
        <v>1</v>
      </c>
      <c r="G52" s="6"/>
      <c r="H52" s="6"/>
      <c r="I52" s="6"/>
      <c r="J52" s="6"/>
      <c r="K52" s="14"/>
    </row>
    <row r="53" spans="1:11" ht="12.75">
      <c r="A53" s="5" t="s">
        <v>102</v>
      </c>
      <c r="B53" s="6">
        <f>C23</f>
        <v>11</v>
      </c>
      <c r="C53" s="6">
        <f>C21</f>
        <v>121</v>
      </c>
      <c r="D53" s="15">
        <f>SUM(C53)/(B53)</f>
        <v>11</v>
      </c>
      <c r="E53" s="6">
        <v>46</v>
      </c>
      <c r="F53" s="6">
        <v>1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42</v>
      </c>
      <c r="C55" s="6" t="s">
        <v>42</v>
      </c>
      <c r="D55" s="6" t="s">
        <v>42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50</v>
      </c>
      <c r="B56" s="6" t="s">
        <v>51</v>
      </c>
      <c r="C56" s="6" t="s">
        <v>49</v>
      </c>
      <c r="D56" s="6" t="s">
        <v>93</v>
      </c>
      <c r="E56" s="6" t="s">
        <v>53</v>
      </c>
      <c r="F56" s="6" t="s">
        <v>54</v>
      </c>
      <c r="G56" s="6" t="s">
        <v>55</v>
      </c>
      <c r="H56" s="6" t="s">
        <v>56</v>
      </c>
      <c r="I56" s="6" t="s">
        <v>57</v>
      </c>
      <c r="J56" s="6"/>
      <c r="K56" s="14"/>
    </row>
    <row r="57" spans="1:11" ht="12.75">
      <c r="A57" s="7" t="s">
        <v>121</v>
      </c>
      <c r="B57" s="8">
        <v>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 aca="true" t="shared" si="1" ref="I57:I62">SUM(B57*6)+(C57*6)+(D57*6)+(E57)+(F57*2)+(G57*3)+(H57*2)</f>
        <v>12</v>
      </c>
      <c r="J57" s="8"/>
      <c r="K57" s="8"/>
    </row>
    <row r="58" spans="1:11" ht="12.75">
      <c r="A58" s="7" t="s">
        <v>125</v>
      </c>
      <c r="B58" s="8">
        <v>0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t="shared" si="1"/>
        <v>6</v>
      </c>
      <c r="J58" s="8"/>
      <c r="K58" s="8"/>
    </row>
    <row r="59" spans="1:11" ht="12.75">
      <c r="A59" s="7" t="s">
        <v>122</v>
      </c>
      <c r="B59" s="8">
        <v>0</v>
      </c>
      <c r="C59" s="8">
        <v>0</v>
      </c>
      <c r="D59" s="8">
        <v>0</v>
      </c>
      <c r="E59" s="8">
        <v>0</v>
      </c>
      <c r="F59" s="8">
        <v>2</v>
      </c>
      <c r="G59" s="8">
        <v>0</v>
      </c>
      <c r="H59" s="8">
        <v>0</v>
      </c>
      <c r="I59" s="8">
        <f t="shared" si="1"/>
        <v>4</v>
      </c>
      <c r="J59" s="8"/>
      <c r="K59" s="8"/>
    </row>
    <row r="60" spans="1:11" ht="12.75">
      <c r="A60" s="7" t="s">
        <v>317</v>
      </c>
      <c r="B60" s="8">
        <v>0</v>
      </c>
      <c r="C60" s="8">
        <v>0</v>
      </c>
      <c r="D60" s="8">
        <v>0</v>
      </c>
      <c r="E60" s="8">
        <v>1</v>
      </c>
      <c r="F60" s="8">
        <v>0</v>
      </c>
      <c r="G60" s="8">
        <v>1</v>
      </c>
      <c r="H60" s="8">
        <v>0</v>
      </c>
      <c r="I60" s="8">
        <f t="shared" si="1"/>
        <v>4</v>
      </c>
      <c r="J60" s="8"/>
      <c r="K60" s="8"/>
    </row>
    <row r="61" spans="1:11" ht="12.75">
      <c r="A61" s="5" t="s">
        <v>8</v>
      </c>
      <c r="B61" s="6">
        <f aca="true" t="shared" si="2" ref="B61:H61">SUM(B57:B60)</f>
        <v>2</v>
      </c>
      <c r="C61" s="6">
        <f t="shared" si="2"/>
        <v>1</v>
      </c>
      <c r="D61" s="6">
        <f t="shared" si="2"/>
        <v>0</v>
      </c>
      <c r="E61" s="6">
        <f t="shared" si="2"/>
        <v>1</v>
      </c>
      <c r="F61" s="6">
        <f t="shared" si="2"/>
        <v>2</v>
      </c>
      <c r="G61" s="6">
        <f t="shared" si="2"/>
        <v>1</v>
      </c>
      <c r="H61" s="6">
        <f t="shared" si="2"/>
        <v>0</v>
      </c>
      <c r="I61" s="6">
        <f t="shared" si="1"/>
        <v>26</v>
      </c>
      <c r="J61" s="6"/>
      <c r="K61" s="14"/>
    </row>
    <row r="62" spans="1:11" ht="12.75">
      <c r="A62" s="5" t="s">
        <v>102</v>
      </c>
      <c r="B62" s="6">
        <f>F41</f>
        <v>1</v>
      </c>
      <c r="C62" s="6">
        <f>H46</f>
        <v>1</v>
      </c>
      <c r="D62" s="6">
        <v>0</v>
      </c>
      <c r="E62" s="6">
        <f>B67</f>
        <v>1</v>
      </c>
      <c r="F62" s="6">
        <v>0</v>
      </c>
      <c r="G62" s="6">
        <f>E67</f>
        <v>0</v>
      </c>
      <c r="H62" s="6">
        <v>0</v>
      </c>
      <c r="I62" s="6">
        <f t="shared" si="1"/>
        <v>13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85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72</v>
      </c>
      <c r="K64" s="14"/>
    </row>
    <row r="65" spans="1:11" ht="12.75">
      <c r="A65" s="7" t="s">
        <v>317</v>
      </c>
      <c r="B65" s="8">
        <v>1</v>
      </c>
      <c r="C65" s="8">
        <v>1</v>
      </c>
      <c r="D65" s="10">
        <f>SUM(B65/C65)</f>
        <v>1</v>
      </c>
      <c r="E65" s="20">
        <v>1</v>
      </c>
      <c r="F65" s="20">
        <v>1</v>
      </c>
      <c r="G65" s="17">
        <v>0</v>
      </c>
      <c r="H65" s="1">
        <v>37</v>
      </c>
      <c r="I65" s="8">
        <f>SUM(B65)+(E65*3)</f>
        <v>4</v>
      </c>
      <c r="J65" s="22" t="s">
        <v>400</v>
      </c>
      <c r="K65" s="8"/>
    </row>
    <row r="66" spans="1:11" ht="12.75">
      <c r="A66" s="5" t="s">
        <v>8</v>
      </c>
      <c r="B66" s="6">
        <f>SUM(B65:B65)</f>
        <v>1</v>
      </c>
      <c r="C66" s="6">
        <f>SUM(C65:C65)</f>
        <v>1</v>
      </c>
      <c r="D66" s="17">
        <f>SUM(B66/C66)</f>
        <v>1</v>
      </c>
      <c r="E66" s="6">
        <f>SUM(E65:E65)</f>
        <v>1</v>
      </c>
      <c r="F66" s="6">
        <f>SUM(F65:F65)</f>
        <v>1</v>
      </c>
      <c r="G66" s="17">
        <v>0</v>
      </c>
      <c r="H66" s="6">
        <v>37</v>
      </c>
      <c r="I66" s="6">
        <f>SUM(B66)+(E66*3)</f>
        <v>4</v>
      </c>
      <c r="J66" s="19" t="s">
        <v>400</v>
      </c>
      <c r="K66" s="6"/>
    </row>
    <row r="67" spans="1:11" ht="12.75">
      <c r="A67" s="5" t="s">
        <v>102</v>
      </c>
      <c r="B67" s="6">
        <v>1</v>
      </c>
      <c r="C67" s="6">
        <v>2</v>
      </c>
      <c r="D67" s="17">
        <f>SUM(B67/C67)</f>
        <v>0.5</v>
      </c>
      <c r="E67" s="23">
        <v>0</v>
      </c>
      <c r="F67" s="23">
        <v>0</v>
      </c>
      <c r="G67" s="17">
        <v>0</v>
      </c>
      <c r="H67" s="6" t="s">
        <v>127</v>
      </c>
      <c r="I67" s="6">
        <f>SUM(B67)+(E67*3)</f>
        <v>1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126</v>
      </c>
      <c r="B70" s="8">
        <v>1</v>
      </c>
      <c r="C70" s="8">
        <v>26</v>
      </c>
      <c r="D70" s="9">
        <f>SUM(C70)/(B70)</f>
        <v>26</v>
      </c>
      <c r="E70" s="1">
        <v>26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146</v>
      </c>
      <c r="B71" s="8">
        <v>1</v>
      </c>
      <c r="C71" s="8">
        <v>15</v>
      </c>
      <c r="D71" s="9">
        <f>SUM(C71)/(B71)</f>
        <v>15</v>
      </c>
      <c r="E71" s="1">
        <v>15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289</v>
      </c>
      <c r="B72" s="8">
        <v>1</v>
      </c>
      <c r="C72" s="8">
        <v>11</v>
      </c>
      <c r="D72" s="9">
        <f>SUM(C72)/(B72)</f>
        <v>11</v>
      </c>
      <c r="E72" s="1">
        <v>11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SUM(B70:B72)</f>
        <v>3</v>
      </c>
      <c r="C73" s="6">
        <f>SUM(C70:C72)</f>
        <v>52</v>
      </c>
      <c r="D73" s="15">
        <f>SUM(C73)/(B73)</f>
        <v>17.333333333333332</v>
      </c>
      <c r="E73" s="6">
        <v>26</v>
      </c>
      <c r="F73" s="6">
        <f>SUM(F70:F72)</f>
        <v>0</v>
      </c>
      <c r="G73" s="6"/>
      <c r="H73" s="6"/>
      <c r="I73" s="6"/>
      <c r="J73" s="6"/>
      <c r="K73" s="14"/>
    </row>
    <row r="74" spans="1:11" ht="12.75">
      <c r="A74" s="5" t="s">
        <v>102</v>
      </c>
      <c r="B74" s="6">
        <v>3</v>
      </c>
      <c r="C74" s="6">
        <v>34</v>
      </c>
      <c r="D74" s="15">
        <f>SUM(C74)/(B74)</f>
        <v>11.333333333333334</v>
      </c>
      <c r="E74" s="6">
        <v>13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v>0</v>
      </c>
      <c r="C77" s="6"/>
      <c r="D77" s="15"/>
      <c r="E77" s="6"/>
      <c r="F77" s="6"/>
      <c r="G77" s="5"/>
      <c r="H77" s="5"/>
      <c r="I77" s="5"/>
      <c r="J77" s="5"/>
      <c r="K77" s="6"/>
    </row>
    <row r="78" spans="1:11" ht="12.75">
      <c r="A78" s="5" t="s">
        <v>102</v>
      </c>
      <c r="B78" s="6">
        <v>1</v>
      </c>
      <c r="C78" s="6">
        <v>-3</v>
      </c>
      <c r="D78" s="15">
        <f>SUM(C78)/(B78)</f>
        <v>-3</v>
      </c>
      <c r="E78" s="6" t="s">
        <v>127</v>
      </c>
      <c r="F78" s="6">
        <v>0</v>
      </c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76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338</v>
      </c>
      <c r="B81" s="6"/>
      <c r="C81" s="6"/>
      <c r="D81" s="15"/>
      <c r="E81" s="6"/>
      <c r="F81" s="6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77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122</v>
      </c>
      <c r="B84" s="8">
        <v>6</v>
      </c>
      <c r="C84" s="8">
        <v>217</v>
      </c>
      <c r="D84" s="9">
        <f>SUM(C84)/(B84)</f>
        <v>36.166666666666664</v>
      </c>
      <c r="E84" s="1">
        <v>51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6</v>
      </c>
      <c r="C85" s="6">
        <f>SUM(C84:C84)</f>
        <v>217</v>
      </c>
      <c r="D85" s="15">
        <f>SUM(C85)/(B85)</f>
        <v>36.166666666666664</v>
      </c>
      <c r="E85" s="6">
        <v>51</v>
      </c>
      <c r="F85" s="6"/>
      <c r="G85" s="5"/>
      <c r="H85" s="5"/>
      <c r="I85" s="5"/>
      <c r="J85" s="5"/>
      <c r="K85" s="6"/>
    </row>
    <row r="86" spans="1:11" ht="12.75">
      <c r="A86" s="5" t="s">
        <v>102</v>
      </c>
      <c r="B86" s="6">
        <f>C26</f>
        <v>3</v>
      </c>
      <c r="C86" s="6">
        <f>C27</f>
        <v>117</v>
      </c>
      <c r="D86" s="15">
        <f>SUM(C86)/(B86)</f>
        <v>39</v>
      </c>
      <c r="E86" s="6">
        <v>58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391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392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393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394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395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396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81" t="s">
        <v>67</v>
      </c>
      <c r="B96" s="6" t="s">
        <v>151</v>
      </c>
      <c r="C96" s="6" t="s">
        <v>89</v>
      </c>
      <c r="D96" s="6" t="s">
        <v>69</v>
      </c>
      <c r="E96" s="6" t="s">
        <v>68</v>
      </c>
      <c r="F96" s="6" t="s">
        <v>252</v>
      </c>
      <c r="G96" s="6" t="s">
        <v>70</v>
      </c>
      <c r="H96" s="6" t="s">
        <v>71</v>
      </c>
      <c r="I96" s="6" t="s">
        <v>255</v>
      </c>
      <c r="J96" s="6" t="s">
        <v>81</v>
      </c>
      <c r="K96" s="44"/>
    </row>
    <row r="97" spans="1:11" ht="12.75">
      <c r="A97" s="49" t="s">
        <v>121</v>
      </c>
      <c r="B97" s="8">
        <v>4</v>
      </c>
      <c r="C97" s="8">
        <v>6</v>
      </c>
      <c r="D97" s="8">
        <v>0</v>
      </c>
      <c r="E97" s="8">
        <v>0</v>
      </c>
      <c r="F97" s="8">
        <f aca="true" t="shared" si="3" ref="F97:F111">SUM(B97:E97)</f>
        <v>10</v>
      </c>
      <c r="G97" s="8">
        <v>0</v>
      </c>
      <c r="H97" s="8">
        <v>0</v>
      </c>
      <c r="I97" s="8">
        <v>0</v>
      </c>
      <c r="J97" s="8">
        <v>1</v>
      </c>
      <c r="K97" s="1"/>
    </row>
    <row r="98" spans="1:11" ht="12.75">
      <c r="A98" s="49" t="s">
        <v>123</v>
      </c>
      <c r="B98" s="8">
        <v>4</v>
      </c>
      <c r="C98" s="8">
        <v>5</v>
      </c>
      <c r="D98" s="8">
        <v>0</v>
      </c>
      <c r="E98" s="8">
        <v>0</v>
      </c>
      <c r="F98" s="8">
        <f t="shared" si="3"/>
        <v>9</v>
      </c>
      <c r="G98" s="8">
        <v>0</v>
      </c>
      <c r="H98" s="8">
        <v>1</v>
      </c>
      <c r="I98" s="8">
        <v>0</v>
      </c>
      <c r="J98" s="8">
        <v>0</v>
      </c>
      <c r="K98" s="1"/>
    </row>
    <row r="99" spans="1:11" ht="12.75">
      <c r="A99" s="49" t="s">
        <v>143</v>
      </c>
      <c r="B99" s="8">
        <v>3</v>
      </c>
      <c r="C99" s="8">
        <v>4</v>
      </c>
      <c r="D99" s="8">
        <v>1</v>
      </c>
      <c r="E99" s="8">
        <v>1</v>
      </c>
      <c r="F99" s="8">
        <f t="shared" si="3"/>
        <v>9</v>
      </c>
      <c r="G99" s="8">
        <v>2</v>
      </c>
      <c r="H99" s="8">
        <v>0</v>
      </c>
      <c r="I99" s="8">
        <v>0</v>
      </c>
      <c r="J99" s="8">
        <v>0</v>
      </c>
      <c r="K99" s="1"/>
    </row>
    <row r="100" spans="1:11" ht="12.75">
      <c r="A100" s="49" t="s">
        <v>141</v>
      </c>
      <c r="B100" s="8">
        <v>4</v>
      </c>
      <c r="C100" s="8">
        <v>2</v>
      </c>
      <c r="D100" s="8">
        <v>1</v>
      </c>
      <c r="E100" s="8">
        <v>1</v>
      </c>
      <c r="F100" s="8">
        <f t="shared" si="3"/>
        <v>8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9" t="s">
        <v>140</v>
      </c>
      <c r="B101" s="8">
        <v>3</v>
      </c>
      <c r="C101" s="8">
        <v>4</v>
      </c>
      <c r="D101" s="8">
        <v>0</v>
      </c>
      <c r="E101" s="8">
        <v>0</v>
      </c>
      <c r="F101" s="8">
        <f t="shared" si="3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138</v>
      </c>
      <c r="B102" s="8">
        <v>0</v>
      </c>
      <c r="C102" s="8">
        <v>3</v>
      </c>
      <c r="D102" s="8">
        <v>1</v>
      </c>
      <c r="E102" s="8">
        <v>1</v>
      </c>
      <c r="F102" s="8">
        <f t="shared" si="3"/>
        <v>5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125</v>
      </c>
      <c r="B103" s="8">
        <v>2</v>
      </c>
      <c r="C103" s="8">
        <v>3</v>
      </c>
      <c r="D103" s="8">
        <v>0</v>
      </c>
      <c r="E103" s="8">
        <v>0</v>
      </c>
      <c r="F103" s="8">
        <f t="shared" si="3"/>
        <v>5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292</v>
      </c>
      <c r="B104" s="8">
        <v>2</v>
      </c>
      <c r="C104" s="8">
        <v>2</v>
      </c>
      <c r="D104" s="8">
        <v>0</v>
      </c>
      <c r="E104" s="8">
        <v>0</v>
      </c>
      <c r="F104" s="8">
        <f t="shared" si="3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9" t="s">
        <v>144</v>
      </c>
      <c r="B105" s="8">
        <v>0</v>
      </c>
      <c r="C105" s="8">
        <v>2</v>
      </c>
      <c r="D105" s="8">
        <v>1</v>
      </c>
      <c r="E105" s="8">
        <v>0</v>
      </c>
      <c r="F105" s="8">
        <f t="shared" si="3"/>
        <v>3</v>
      </c>
      <c r="G105" s="8">
        <v>0</v>
      </c>
      <c r="H105" s="8">
        <v>1</v>
      </c>
      <c r="I105" s="8">
        <v>0</v>
      </c>
      <c r="J105" s="8">
        <v>0</v>
      </c>
      <c r="K105" s="1"/>
    </row>
    <row r="106" spans="1:11" ht="12.75">
      <c r="A106" s="49" t="s">
        <v>342</v>
      </c>
      <c r="B106" s="8">
        <v>1</v>
      </c>
      <c r="C106" s="8">
        <v>1</v>
      </c>
      <c r="D106" s="8">
        <v>0</v>
      </c>
      <c r="E106" s="8">
        <v>0</v>
      </c>
      <c r="F106" s="8">
        <f t="shared" si="3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9" t="s">
        <v>124</v>
      </c>
      <c r="B107" s="8">
        <v>1</v>
      </c>
      <c r="C107" s="8">
        <v>1</v>
      </c>
      <c r="D107" s="8">
        <v>0</v>
      </c>
      <c r="E107" s="8">
        <v>0</v>
      </c>
      <c r="F107" s="8">
        <f t="shared" si="3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145</v>
      </c>
      <c r="B108" s="8">
        <v>1</v>
      </c>
      <c r="C108" s="8">
        <v>1</v>
      </c>
      <c r="D108" s="8">
        <v>0</v>
      </c>
      <c r="E108" s="8">
        <v>0</v>
      </c>
      <c r="F108" s="8">
        <f t="shared" si="3"/>
        <v>2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320</v>
      </c>
      <c r="B109" s="8">
        <v>0</v>
      </c>
      <c r="C109" s="8">
        <v>1</v>
      </c>
      <c r="D109" s="8">
        <v>0</v>
      </c>
      <c r="E109" s="8">
        <v>0</v>
      </c>
      <c r="F109" s="8">
        <f t="shared" si="3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341</v>
      </c>
      <c r="B110" s="8">
        <v>1</v>
      </c>
      <c r="C110" s="8">
        <v>0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289</v>
      </c>
      <c r="B111" s="8">
        <v>1</v>
      </c>
      <c r="C111" s="8">
        <v>0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28" t="s">
        <v>8</v>
      </c>
      <c r="B112" s="29">
        <f aca="true" t="shared" si="4" ref="B112:J112">SUM(B97:B111)</f>
        <v>27</v>
      </c>
      <c r="C112" s="29">
        <f t="shared" si="4"/>
        <v>35</v>
      </c>
      <c r="D112" s="29">
        <f t="shared" si="4"/>
        <v>4</v>
      </c>
      <c r="E112" s="29">
        <f t="shared" si="4"/>
        <v>3</v>
      </c>
      <c r="F112" s="29">
        <f t="shared" si="4"/>
        <v>69</v>
      </c>
      <c r="G112" s="29">
        <f t="shared" si="4"/>
        <v>2</v>
      </c>
      <c r="H112" s="29">
        <f t="shared" si="4"/>
        <v>2</v>
      </c>
      <c r="I112" s="29">
        <f t="shared" si="4"/>
        <v>0</v>
      </c>
      <c r="J112" s="29">
        <f t="shared" si="4"/>
        <v>1</v>
      </c>
      <c r="K112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7</v>
      </c>
      <c r="E4" s="1">
        <v>7</v>
      </c>
      <c r="F4" s="1"/>
      <c r="G4" s="1"/>
      <c r="H4" s="1">
        <f>SUM(B4:G4)</f>
        <v>28</v>
      </c>
      <c r="I4" s="24"/>
      <c r="J4" s="1"/>
    </row>
    <row r="5" spans="1:10" ht="12.75">
      <c r="A5" t="s">
        <v>420</v>
      </c>
      <c r="B5" s="1">
        <v>3</v>
      </c>
      <c r="C5" s="1">
        <v>0</v>
      </c>
      <c r="D5" s="1">
        <v>0</v>
      </c>
      <c r="E5" s="1">
        <v>0</v>
      </c>
      <c r="F5" s="1"/>
      <c r="G5" s="1"/>
      <c r="H5" s="1">
        <f>SUM(B5:G5)</f>
        <v>3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412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0.5555555555555556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41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39</v>
      </c>
      <c r="C19" s="8">
        <v>34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235</v>
      </c>
      <c r="C20" s="8">
        <v>139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45</v>
      </c>
      <c r="C21" s="8">
        <v>50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280</v>
      </c>
      <c r="C22" s="8">
        <f>SUM(C20)+(C21)</f>
        <v>189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66</v>
      </c>
      <c r="C27" s="8">
        <v>119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33</v>
      </c>
      <c r="C28" s="9">
        <f>SUM(C27/C26)</f>
        <v>39.666666666666664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40</v>
      </c>
      <c r="C32" s="8">
        <v>58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429</v>
      </c>
      <c r="C33" s="47" t="s">
        <v>430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22</v>
      </c>
      <c r="C36" s="8">
        <v>157</v>
      </c>
      <c r="D36" s="9">
        <f aca="true" t="shared" si="0" ref="D36:D42">SUM(C36)/(B36)</f>
        <v>7.136363636363637</v>
      </c>
      <c r="E36" s="1" t="s">
        <v>431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13</v>
      </c>
      <c r="C37" s="8">
        <v>82</v>
      </c>
      <c r="D37" s="9">
        <f t="shared" si="0"/>
        <v>6.3076923076923075</v>
      </c>
      <c r="E37" s="1">
        <v>20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141</v>
      </c>
      <c r="B38" s="8">
        <v>1</v>
      </c>
      <c r="C38" s="8">
        <v>2</v>
      </c>
      <c r="D38" s="9">
        <f t="shared" si="0"/>
        <v>2</v>
      </c>
      <c r="E38" s="1" t="s">
        <v>432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125</v>
      </c>
      <c r="B39" s="8">
        <v>2</v>
      </c>
      <c r="C39" s="8">
        <v>-5</v>
      </c>
      <c r="D39" s="9">
        <f t="shared" si="0"/>
        <v>-2.5</v>
      </c>
      <c r="E39" s="1">
        <v>-2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87</v>
      </c>
      <c r="B40" s="8">
        <v>1</v>
      </c>
      <c r="C40" s="8">
        <v>-1</v>
      </c>
      <c r="D40" s="9">
        <f t="shared" si="0"/>
        <v>-1</v>
      </c>
      <c r="E40" s="1" t="s">
        <v>92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39</v>
      </c>
      <c r="C41" s="6">
        <f>SUM(C36:C40)</f>
        <v>235</v>
      </c>
      <c r="D41" s="15">
        <f t="shared" si="0"/>
        <v>6.0256410256410255</v>
      </c>
      <c r="E41" s="6" t="s">
        <v>431</v>
      </c>
      <c r="F41" s="6">
        <f>SUM(F36:F40)</f>
        <v>4</v>
      </c>
      <c r="G41" s="6"/>
      <c r="H41" s="6"/>
      <c r="I41" s="6"/>
      <c r="J41" s="6"/>
      <c r="K41" s="6"/>
    </row>
    <row r="42" spans="1:11" ht="12.75">
      <c r="A42" s="5" t="s">
        <v>420</v>
      </c>
      <c r="B42" s="6">
        <f>C19</f>
        <v>34</v>
      </c>
      <c r="C42" s="6">
        <f>C20</f>
        <v>139</v>
      </c>
      <c r="D42" s="15">
        <f t="shared" si="0"/>
        <v>4.088235294117647</v>
      </c>
      <c r="E42" s="6">
        <v>12</v>
      </c>
      <c r="F42" s="6">
        <v>0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122</v>
      </c>
      <c r="B45" s="8">
        <v>1</v>
      </c>
      <c r="C45" s="8">
        <v>2</v>
      </c>
      <c r="D45" s="8">
        <v>0</v>
      </c>
      <c r="E45" s="10">
        <f>SUM(B45)/(C45)</f>
        <v>0.5</v>
      </c>
      <c r="F45" s="8">
        <v>45</v>
      </c>
      <c r="G45" s="16">
        <f>SUM(F45)/(C45)</f>
        <v>22.5</v>
      </c>
      <c r="H45" s="8">
        <v>0</v>
      </c>
      <c r="I45" s="1">
        <v>45</v>
      </c>
      <c r="J45" s="8"/>
      <c r="K45" s="8"/>
    </row>
    <row r="46" spans="1:11" ht="12.75">
      <c r="A46" s="5" t="s">
        <v>8</v>
      </c>
      <c r="B46" s="6">
        <f>SUM(B45:B45)</f>
        <v>1</v>
      </c>
      <c r="C46" s="6">
        <f>SUM(C45:C45)</f>
        <v>2</v>
      </c>
      <c r="D46" s="6">
        <f>SUM(D45:D45)</f>
        <v>0</v>
      </c>
      <c r="E46" s="17">
        <f>SUM(B46)/(C46)</f>
        <v>0.5</v>
      </c>
      <c r="F46" s="6">
        <f>SUM(F45:F45)</f>
        <v>45</v>
      </c>
      <c r="G46" s="18">
        <f>SUM(F46)/(C46)</f>
        <v>22.5</v>
      </c>
      <c r="H46" s="6">
        <f>SUM(H45:H45)</f>
        <v>0</v>
      </c>
      <c r="I46" s="6">
        <v>45</v>
      </c>
      <c r="J46" s="6"/>
      <c r="K46" s="6"/>
    </row>
    <row r="47" spans="1:11" ht="12.75">
      <c r="A47" s="5" t="s">
        <v>420</v>
      </c>
      <c r="B47" s="6">
        <f>C23</f>
        <v>7</v>
      </c>
      <c r="C47" s="6">
        <f>C24</f>
        <v>15</v>
      </c>
      <c r="D47" s="6">
        <f>C25</f>
        <v>0</v>
      </c>
      <c r="E47" s="17">
        <f>SUM(B47)/(C47)</f>
        <v>0.4666666666666667</v>
      </c>
      <c r="F47" s="6">
        <f>C21</f>
        <v>50</v>
      </c>
      <c r="G47" s="18">
        <f>SUM(F47)/(C47)</f>
        <v>3.3333333333333335</v>
      </c>
      <c r="H47" s="6">
        <v>0</v>
      </c>
      <c r="I47" s="6">
        <v>29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289</v>
      </c>
      <c r="B50" s="8">
        <v>1</v>
      </c>
      <c r="C50" s="8">
        <v>45</v>
      </c>
      <c r="D50" s="9">
        <f>SUM(C50)/(B50)</f>
        <v>45</v>
      </c>
      <c r="E50" s="1">
        <v>45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SUM(B50:B50)</f>
        <v>1</v>
      </c>
      <c r="C51" s="6">
        <f>SUM(C50:C50)</f>
        <v>45</v>
      </c>
      <c r="D51" s="15">
        <f>SUM(C51)/(B51)</f>
        <v>45</v>
      </c>
      <c r="E51" s="6">
        <v>45</v>
      </c>
      <c r="F51" s="6">
        <f>SUM(F50:F50)</f>
        <v>0</v>
      </c>
      <c r="G51" s="6"/>
      <c r="H51" s="6"/>
      <c r="I51" s="6"/>
      <c r="J51" s="6"/>
      <c r="K51" s="14"/>
    </row>
    <row r="52" spans="1:11" ht="12.75">
      <c r="A52" s="5" t="s">
        <v>420</v>
      </c>
      <c r="B52" s="6">
        <f>C23</f>
        <v>7</v>
      </c>
      <c r="C52" s="6">
        <f>C21</f>
        <v>50</v>
      </c>
      <c r="D52" s="15">
        <f>SUM(C52)/(B52)</f>
        <v>7.142857142857143</v>
      </c>
      <c r="E52" s="6">
        <v>29</v>
      </c>
      <c r="F52" s="6">
        <v>0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42</v>
      </c>
      <c r="C54" s="6" t="s">
        <v>42</v>
      </c>
      <c r="D54" s="6" t="s">
        <v>42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50</v>
      </c>
      <c r="B55" s="6" t="s">
        <v>51</v>
      </c>
      <c r="C55" s="6" t="s">
        <v>49</v>
      </c>
      <c r="D55" s="6" t="s">
        <v>93</v>
      </c>
      <c r="E55" s="6" t="s">
        <v>53</v>
      </c>
      <c r="F55" s="6" t="s">
        <v>54</v>
      </c>
      <c r="G55" s="6" t="s">
        <v>55</v>
      </c>
      <c r="H55" s="6" t="s">
        <v>56</v>
      </c>
      <c r="I55" s="6" t="s">
        <v>57</v>
      </c>
      <c r="J55" s="6"/>
      <c r="K55" s="14"/>
    </row>
    <row r="56" spans="1:11" ht="12.75">
      <c r="A56" s="7" t="s">
        <v>121</v>
      </c>
      <c r="B56" s="8">
        <v>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 aca="true" t="shared" si="1" ref="I56:I61">SUM(B56*6)+(C56*6)+(D56*6)+(E56)+(F56*2)+(G56*3)+(H56*2)</f>
        <v>12</v>
      </c>
      <c r="J56" s="8"/>
      <c r="K56" s="8"/>
    </row>
    <row r="57" spans="1:11" ht="12.75">
      <c r="A57" s="7" t="s">
        <v>122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f t="shared" si="1"/>
        <v>6</v>
      </c>
      <c r="J57" s="8"/>
      <c r="K57" s="8"/>
    </row>
    <row r="58" spans="1:11" ht="12.75">
      <c r="A58" s="7" t="s">
        <v>141</v>
      </c>
      <c r="B58" s="8">
        <v>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 t="shared" si="1"/>
        <v>6</v>
      </c>
      <c r="J58" s="8"/>
      <c r="K58" s="8"/>
    </row>
    <row r="59" spans="1:11" ht="12.75">
      <c r="A59" s="7" t="s">
        <v>317</v>
      </c>
      <c r="B59" s="8">
        <v>0</v>
      </c>
      <c r="C59" s="8">
        <v>0</v>
      </c>
      <c r="D59" s="8">
        <v>0</v>
      </c>
      <c r="E59" s="8">
        <v>4</v>
      </c>
      <c r="F59" s="8">
        <v>0</v>
      </c>
      <c r="G59" s="8">
        <v>0</v>
      </c>
      <c r="H59" s="8">
        <v>0</v>
      </c>
      <c r="I59" s="8">
        <f t="shared" si="1"/>
        <v>4</v>
      </c>
      <c r="J59" s="8"/>
      <c r="K59" s="8"/>
    </row>
    <row r="60" spans="1:11" ht="12.75">
      <c r="A60" s="5" t="s">
        <v>8</v>
      </c>
      <c r="B60" s="6">
        <f aca="true" t="shared" si="2" ref="B60:H60">SUM(B56:B59)</f>
        <v>4</v>
      </c>
      <c r="C60" s="6">
        <f t="shared" si="2"/>
        <v>0</v>
      </c>
      <c r="D60" s="6">
        <f t="shared" si="2"/>
        <v>0</v>
      </c>
      <c r="E60" s="6">
        <f t="shared" si="2"/>
        <v>4</v>
      </c>
      <c r="F60" s="6">
        <f t="shared" si="2"/>
        <v>0</v>
      </c>
      <c r="G60" s="6">
        <f t="shared" si="2"/>
        <v>0</v>
      </c>
      <c r="H60" s="6">
        <f t="shared" si="2"/>
        <v>0</v>
      </c>
      <c r="I60" s="6">
        <f t="shared" si="1"/>
        <v>28</v>
      </c>
      <c r="J60" s="6"/>
      <c r="K60" s="14"/>
    </row>
    <row r="61" spans="1:11" ht="12.75">
      <c r="A61" s="5" t="s">
        <v>420</v>
      </c>
      <c r="B61" s="6">
        <f>F42</f>
        <v>0</v>
      </c>
      <c r="C61" s="6">
        <f>H47</f>
        <v>0</v>
      </c>
      <c r="D61" s="6">
        <v>0</v>
      </c>
      <c r="E61" s="6">
        <f>B66</f>
        <v>0</v>
      </c>
      <c r="F61" s="6">
        <v>0</v>
      </c>
      <c r="G61" s="6">
        <f>E66</f>
        <v>1</v>
      </c>
      <c r="H61" s="6">
        <v>0</v>
      </c>
      <c r="I61" s="6">
        <f t="shared" si="1"/>
        <v>3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85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72</v>
      </c>
      <c r="K63" s="14"/>
    </row>
    <row r="64" spans="1:11" ht="12.75">
      <c r="A64" s="7" t="s">
        <v>317</v>
      </c>
      <c r="B64" s="8">
        <v>4</v>
      </c>
      <c r="C64" s="8">
        <v>4</v>
      </c>
      <c r="D64" s="10">
        <f>SUM(B64/C64)</f>
        <v>1</v>
      </c>
      <c r="E64" s="20">
        <v>0</v>
      </c>
      <c r="F64" s="20">
        <v>0</v>
      </c>
      <c r="G64" s="17">
        <v>0</v>
      </c>
      <c r="H64" s="1" t="s">
        <v>92</v>
      </c>
      <c r="I64" s="8">
        <f>SUM(B64)+(E64*3)</f>
        <v>4</v>
      </c>
      <c r="J64" s="22"/>
      <c r="K64" s="8"/>
    </row>
    <row r="65" spans="1:11" ht="12.75">
      <c r="A65" s="5" t="s">
        <v>8</v>
      </c>
      <c r="B65" s="6">
        <f>SUM(B64:B64)</f>
        <v>4</v>
      </c>
      <c r="C65" s="6">
        <f>SUM(C64:C64)</f>
        <v>4</v>
      </c>
      <c r="D65" s="17">
        <f>SUM(B65/C65)</f>
        <v>1</v>
      </c>
      <c r="E65" s="6">
        <f>SUM(E64:E64)</f>
        <v>0</v>
      </c>
      <c r="F65" s="6">
        <f>SUM(F64:F64)</f>
        <v>0</v>
      </c>
      <c r="G65" s="17">
        <v>0</v>
      </c>
      <c r="H65" s="6" t="s">
        <v>92</v>
      </c>
      <c r="I65" s="6">
        <f>SUM(B65)+(E65*3)</f>
        <v>4</v>
      </c>
      <c r="J65" s="19"/>
      <c r="K65" s="6"/>
    </row>
    <row r="66" spans="1:11" ht="12.75">
      <c r="A66" s="5" t="s">
        <v>420</v>
      </c>
      <c r="B66" s="6">
        <v>0</v>
      </c>
      <c r="C66" s="6">
        <v>0</v>
      </c>
      <c r="D66" s="17">
        <v>0</v>
      </c>
      <c r="E66" s="23">
        <v>1</v>
      </c>
      <c r="F66" s="23">
        <v>2</v>
      </c>
      <c r="G66" s="17">
        <v>0</v>
      </c>
      <c r="H66" s="6">
        <v>29</v>
      </c>
      <c r="I66" s="6">
        <f>SUM(B66)+(E66*3)</f>
        <v>3</v>
      </c>
      <c r="J66" s="19" t="s">
        <v>433</v>
      </c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73</v>
      </c>
      <c r="B68" s="6" t="s">
        <v>74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123</v>
      </c>
      <c r="B69" s="8">
        <v>1</v>
      </c>
      <c r="C69" s="8">
        <v>5</v>
      </c>
      <c r="D69" s="9">
        <f>SUM(C69)/(B69)</f>
        <v>5</v>
      </c>
      <c r="E69" s="1">
        <v>5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434</v>
      </c>
      <c r="B70" s="8">
        <v>1</v>
      </c>
      <c r="C70" s="8">
        <v>3</v>
      </c>
      <c r="D70" s="9">
        <f>SUM(C70)/(B70)</f>
        <v>3</v>
      </c>
      <c r="E70" s="1">
        <v>3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SUM(B69:B70)</f>
        <v>2</v>
      </c>
      <c r="C71" s="6">
        <f>SUM(C69:C70)</f>
        <v>8</v>
      </c>
      <c r="D71" s="15">
        <f>SUM(C71)/(B71)</f>
        <v>4</v>
      </c>
      <c r="E71" s="6">
        <v>5</v>
      </c>
      <c r="F71" s="6">
        <f>SUM(F69:F70)</f>
        <v>0</v>
      </c>
      <c r="G71" s="6"/>
      <c r="H71" s="6"/>
      <c r="I71" s="6"/>
      <c r="J71" s="6"/>
      <c r="K71" s="14"/>
    </row>
    <row r="72" spans="1:11" ht="12.75">
      <c r="A72" s="5" t="s">
        <v>420</v>
      </c>
      <c r="B72" s="6">
        <v>2</v>
      </c>
      <c r="C72" s="6">
        <v>16</v>
      </c>
      <c r="D72" s="15">
        <f>SUM(C72)/(B72)</f>
        <v>8</v>
      </c>
      <c r="E72" s="6">
        <v>15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64</v>
      </c>
      <c r="B74" s="6" t="s">
        <v>75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7" t="s">
        <v>125</v>
      </c>
      <c r="B75" s="8">
        <v>2</v>
      </c>
      <c r="C75" s="8">
        <v>24</v>
      </c>
      <c r="D75" s="9">
        <f>SUM(C75)/(B75)</f>
        <v>12</v>
      </c>
      <c r="E75" s="1">
        <v>17</v>
      </c>
      <c r="F75" s="8">
        <v>0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f>SUM(B75:B75)</f>
        <v>2</v>
      </c>
      <c r="C76" s="6">
        <f>SUM(C75:C75)</f>
        <v>24</v>
      </c>
      <c r="D76" s="15">
        <f>SUM(C76)/(B76)</f>
        <v>12</v>
      </c>
      <c r="E76" s="6">
        <v>17</v>
      </c>
      <c r="F76" s="6">
        <f>SUM(F75:F75)</f>
        <v>0</v>
      </c>
      <c r="G76" s="5"/>
      <c r="H76" s="5"/>
      <c r="I76" s="5"/>
      <c r="J76" s="5"/>
      <c r="K76" s="6"/>
    </row>
    <row r="77" spans="1:11" ht="12.75">
      <c r="A77" s="5" t="s">
        <v>420</v>
      </c>
      <c r="B77" s="6">
        <v>0</v>
      </c>
      <c r="C77" s="6"/>
      <c r="D77" s="15"/>
      <c r="E77" s="6"/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76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338</v>
      </c>
      <c r="B80" s="6"/>
      <c r="C80" s="6"/>
      <c r="D80" s="15"/>
      <c r="E80" s="6"/>
      <c r="F80" s="6"/>
      <c r="G80" s="12"/>
      <c r="H80" s="12"/>
      <c r="I80" s="12"/>
      <c r="J80" s="12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66</v>
      </c>
      <c r="B82" s="6" t="s">
        <v>77</v>
      </c>
      <c r="C82" s="6" t="s">
        <v>40</v>
      </c>
      <c r="D82" s="6" t="s">
        <v>9</v>
      </c>
      <c r="E82" s="6" t="s">
        <v>41</v>
      </c>
      <c r="F82" s="6"/>
      <c r="G82" s="12"/>
      <c r="H82" s="12"/>
      <c r="I82" s="12"/>
      <c r="J82" s="12"/>
      <c r="K82" s="14"/>
    </row>
    <row r="83" spans="1:11" ht="12.75">
      <c r="A83" s="7" t="s">
        <v>122</v>
      </c>
      <c r="B83" s="8">
        <v>2</v>
      </c>
      <c r="C83" s="8">
        <v>66</v>
      </c>
      <c r="D83" s="9">
        <f>SUM(C83)/(B83)</f>
        <v>33</v>
      </c>
      <c r="E83" s="1">
        <v>41</v>
      </c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SUM(B83:B83)</f>
        <v>2</v>
      </c>
      <c r="C84" s="6">
        <f>SUM(C83:C83)</f>
        <v>66</v>
      </c>
      <c r="D84" s="15">
        <f>SUM(C84)/(B84)</f>
        <v>33</v>
      </c>
      <c r="E84" s="6">
        <v>41</v>
      </c>
      <c r="F84" s="6"/>
      <c r="G84" s="5"/>
      <c r="H84" s="5"/>
      <c r="I84" s="5"/>
      <c r="J84" s="5"/>
      <c r="K84" s="6"/>
    </row>
    <row r="85" spans="1:11" ht="12.75">
      <c r="A85" s="5" t="s">
        <v>420</v>
      </c>
      <c r="B85" s="6">
        <f>C26</f>
        <v>3</v>
      </c>
      <c r="C85" s="6">
        <f>C27</f>
        <v>119</v>
      </c>
      <c r="D85" s="15">
        <f>SUM(C85)/(B85)</f>
        <v>39.666666666666664</v>
      </c>
      <c r="E85" s="6">
        <v>45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80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7" t="s">
        <v>424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425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426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427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428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81" t="s">
        <v>67</v>
      </c>
      <c r="B94" s="6" t="s">
        <v>151</v>
      </c>
      <c r="C94" s="6" t="s">
        <v>89</v>
      </c>
      <c r="D94" s="6" t="s">
        <v>69</v>
      </c>
      <c r="E94" s="6" t="s">
        <v>68</v>
      </c>
      <c r="F94" s="6" t="s">
        <v>252</v>
      </c>
      <c r="G94" s="6" t="s">
        <v>70</v>
      </c>
      <c r="H94" s="6" t="s">
        <v>71</v>
      </c>
      <c r="I94" s="6" t="s">
        <v>255</v>
      </c>
      <c r="J94" s="6" t="s">
        <v>81</v>
      </c>
      <c r="K94" s="44"/>
    </row>
    <row r="95" spans="1:11" ht="12.75">
      <c r="A95" s="49" t="s">
        <v>121</v>
      </c>
      <c r="B95" s="8">
        <v>8</v>
      </c>
      <c r="C95" s="8">
        <v>4</v>
      </c>
      <c r="D95" s="8">
        <v>0</v>
      </c>
      <c r="E95" s="8">
        <v>0</v>
      </c>
      <c r="F95" s="8">
        <f aca="true" t="shared" si="3" ref="F95:F109">SUM(B95:E95)</f>
        <v>12</v>
      </c>
      <c r="G95" s="8">
        <v>0</v>
      </c>
      <c r="H95" s="8">
        <v>0</v>
      </c>
      <c r="I95" s="8">
        <v>0</v>
      </c>
      <c r="J95" s="8">
        <v>0</v>
      </c>
      <c r="K95" s="1"/>
    </row>
    <row r="96" spans="1:11" ht="12.75">
      <c r="A96" s="49" t="s">
        <v>125</v>
      </c>
      <c r="B96" s="8">
        <v>7</v>
      </c>
      <c r="C96" s="8">
        <v>3</v>
      </c>
      <c r="D96" s="8">
        <v>0</v>
      </c>
      <c r="E96" s="8">
        <v>0</v>
      </c>
      <c r="F96" s="8">
        <f t="shared" si="3"/>
        <v>10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49" t="s">
        <v>123</v>
      </c>
      <c r="B97" s="8">
        <v>4</v>
      </c>
      <c r="C97" s="8">
        <v>4</v>
      </c>
      <c r="D97" s="8">
        <v>1</v>
      </c>
      <c r="E97" s="8">
        <v>0</v>
      </c>
      <c r="F97" s="8">
        <f t="shared" si="3"/>
        <v>9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9" t="s">
        <v>143</v>
      </c>
      <c r="B98" s="8">
        <v>5</v>
      </c>
      <c r="C98" s="8">
        <v>2</v>
      </c>
      <c r="D98" s="8">
        <v>0</v>
      </c>
      <c r="E98" s="8">
        <v>0</v>
      </c>
      <c r="F98" s="8">
        <f t="shared" si="3"/>
        <v>7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9" t="s">
        <v>138</v>
      </c>
      <c r="B99" s="8">
        <v>2</v>
      </c>
      <c r="C99" s="8">
        <v>1</v>
      </c>
      <c r="D99" s="8">
        <v>1</v>
      </c>
      <c r="E99" s="8">
        <v>0</v>
      </c>
      <c r="F99" s="8">
        <f t="shared" si="3"/>
        <v>4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9" t="s">
        <v>126</v>
      </c>
      <c r="B100" s="8">
        <v>2</v>
      </c>
      <c r="C100" s="8">
        <v>0</v>
      </c>
      <c r="D100" s="8">
        <v>1</v>
      </c>
      <c r="E100" s="8">
        <v>0</v>
      </c>
      <c r="F100" s="8">
        <f t="shared" si="3"/>
        <v>3</v>
      </c>
      <c r="G100" s="8">
        <v>0</v>
      </c>
      <c r="H100" s="8">
        <v>0</v>
      </c>
      <c r="I100" s="8">
        <v>1</v>
      </c>
      <c r="J100" s="8">
        <v>0</v>
      </c>
      <c r="K100" s="1"/>
    </row>
    <row r="101" spans="1:11" ht="12.75">
      <c r="A101" s="49" t="s">
        <v>139</v>
      </c>
      <c r="B101" s="8">
        <v>1</v>
      </c>
      <c r="C101" s="8">
        <v>2</v>
      </c>
      <c r="D101" s="8">
        <v>0</v>
      </c>
      <c r="E101" s="8">
        <v>0</v>
      </c>
      <c r="F101" s="8">
        <f t="shared" si="3"/>
        <v>3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292</v>
      </c>
      <c r="B102" s="8">
        <v>1</v>
      </c>
      <c r="C102" s="8">
        <v>2</v>
      </c>
      <c r="D102" s="8">
        <v>0</v>
      </c>
      <c r="E102" s="8">
        <v>0</v>
      </c>
      <c r="F102" s="8">
        <f t="shared" si="3"/>
        <v>3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144</v>
      </c>
      <c r="B103" s="8">
        <v>2</v>
      </c>
      <c r="C103" s="8">
        <v>0</v>
      </c>
      <c r="D103" s="8">
        <v>0</v>
      </c>
      <c r="E103" s="8">
        <v>0</v>
      </c>
      <c r="F103" s="8">
        <f t="shared" si="3"/>
        <v>2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289</v>
      </c>
      <c r="B104" s="8">
        <v>1</v>
      </c>
      <c r="C104" s="8">
        <v>1</v>
      </c>
      <c r="D104" s="8">
        <v>0</v>
      </c>
      <c r="E104" s="8">
        <v>0</v>
      </c>
      <c r="F104" s="8">
        <f t="shared" si="3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9" t="s">
        <v>140</v>
      </c>
      <c r="B105" s="8">
        <v>1</v>
      </c>
      <c r="C105" s="8">
        <v>0</v>
      </c>
      <c r="D105" s="8">
        <v>0</v>
      </c>
      <c r="E105" s="8">
        <v>0</v>
      </c>
      <c r="F105" s="8">
        <f t="shared" si="3"/>
        <v>1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141</v>
      </c>
      <c r="B106" s="8">
        <v>1</v>
      </c>
      <c r="C106" s="8">
        <v>0</v>
      </c>
      <c r="D106" s="8">
        <v>0</v>
      </c>
      <c r="E106" s="8">
        <v>0</v>
      </c>
      <c r="F106" s="8">
        <f t="shared" si="3"/>
        <v>1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9" t="s">
        <v>342</v>
      </c>
      <c r="B107" s="8">
        <v>0</v>
      </c>
      <c r="C107" s="8">
        <v>0</v>
      </c>
      <c r="D107" s="8">
        <v>0</v>
      </c>
      <c r="E107" s="8">
        <v>1</v>
      </c>
      <c r="F107" s="8">
        <f t="shared" si="3"/>
        <v>1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145</v>
      </c>
      <c r="B108" s="8">
        <v>0</v>
      </c>
      <c r="C108" s="8">
        <v>1</v>
      </c>
      <c r="D108" s="8">
        <v>0</v>
      </c>
      <c r="E108" s="8">
        <v>0</v>
      </c>
      <c r="F108" s="8">
        <f t="shared" si="3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320</v>
      </c>
      <c r="B109" s="8">
        <v>0</v>
      </c>
      <c r="C109" s="8">
        <v>1</v>
      </c>
      <c r="D109" s="8">
        <v>0</v>
      </c>
      <c r="E109" s="8">
        <v>0</v>
      </c>
      <c r="F109" s="8">
        <f t="shared" si="3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28" t="s">
        <v>8</v>
      </c>
      <c r="B110" s="29">
        <f aca="true" t="shared" si="4" ref="B110:J110">SUM(B95:B109)</f>
        <v>35</v>
      </c>
      <c r="C110" s="29">
        <f t="shared" si="4"/>
        <v>21</v>
      </c>
      <c r="D110" s="29">
        <f t="shared" si="4"/>
        <v>3</v>
      </c>
      <c r="E110" s="29">
        <f t="shared" si="4"/>
        <v>1</v>
      </c>
      <c r="F110" s="29">
        <f t="shared" si="4"/>
        <v>60</v>
      </c>
      <c r="G110" s="29">
        <f t="shared" si="4"/>
        <v>0</v>
      </c>
      <c r="H110" s="29">
        <f t="shared" si="4"/>
        <v>0</v>
      </c>
      <c r="I110" s="29">
        <f t="shared" si="4"/>
        <v>1</v>
      </c>
      <c r="J110" s="29">
        <f t="shared" si="4"/>
        <v>0</v>
      </c>
      <c r="K11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91</v>
      </c>
      <c r="C33" s="47" t="s">
        <v>91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92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92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92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92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92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92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92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92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92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92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92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92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92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92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92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92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92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92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92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93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85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72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92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92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92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73</v>
      </c>
      <c r="B74" s="6" t="s">
        <v>74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92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92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92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92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92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75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92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92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92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92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92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76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92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92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92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92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92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77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92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92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92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92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80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81" t="s">
        <v>67</v>
      </c>
      <c r="B113" s="6" t="s">
        <v>151</v>
      </c>
      <c r="C113" s="6" t="s">
        <v>89</v>
      </c>
      <c r="D113" s="6" t="s">
        <v>69</v>
      </c>
      <c r="E113" s="6" t="s">
        <v>68</v>
      </c>
      <c r="F113" s="6" t="s">
        <v>252</v>
      </c>
      <c r="G113" s="6" t="s">
        <v>70</v>
      </c>
      <c r="H113" s="6" t="s">
        <v>71</v>
      </c>
      <c r="I113" s="6" t="s">
        <v>255</v>
      </c>
      <c r="J113" s="6" t="s">
        <v>81</v>
      </c>
      <c r="K113" s="44"/>
    </row>
    <row r="114" spans="1:11" ht="12.75">
      <c r="A114" s="49"/>
      <c r="B114" s="8">
        <v>0</v>
      </c>
      <c r="C114" s="8">
        <v>0</v>
      </c>
      <c r="D114" s="8">
        <v>0</v>
      </c>
      <c r="E114" s="8">
        <v>0</v>
      </c>
      <c r="F114" s="8">
        <f>SUM(B114:E114)</f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/>
      <c r="B115" s="8">
        <v>0</v>
      </c>
      <c r="C115" s="8">
        <v>0</v>
      </c>
      <c r="D115" s="8">
        <v>0</v>
      </c>
      <c r="E115" s="8">
        <v>0</v>
      </c>
      <c r="F115" s="8">
        <f aca="true" t="shared" si="4" ref="F115:F138">SUM(B115:E115)</f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/>
      <c r="B116" s="8">
        <v>0</v>
      </c>
      <c r="C116" s="8">
        <v>0</v>
      </c>
      <c r="D116" s="8">
        <v>0</v>
      </c>
      <c r="E116" s="8">
        <v>0</v>
      </c>
      <c r="F116" s="8">
        <f t="shared" si="4"/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/>
      <c r="B117" s="8">
        <v>0</v>
      </c>
      <c r="C117" s="8">
        <v>0</v>
      </c>
      <c r="D117" s="8">
        <v>0</v>
      </c>
      <c r="E117" s="8">
        <v>0</v>
      </c>
      <c r="F117" s="8">
        <f t="shared" si="4"/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/>
      <c r="B118" s="8">
        <v>0</v>
      </c>
      <c r="C118" s="8">
        <v>0</v>
      </c>
      <c r="D118" s="8">
        <v>0</v>
      </c>
      <c r="E118" s="8">
        <v>0</v>
      </c>
      <c r="F118" s="8">
        <f t="shared" si="4"/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v>0</v>
      </c>
      <c r="E119" s="8">
        <v>0</v>
      </c>
      <c r="F119" s="8">
        <f t="shared" si="4"/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v>0</v>
      </c>
      <c r="E120" s="8">
        <v>0</v>
      </c>
      <c r="F120" s="8">
        <f t="shared" si="4"/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v>0</v>
      </c>
      <c r="E121" s="8">
        <v>0</v>
      </c>
      <c r="F121" s="8">
        <f t="shared" si="4"/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/>
      <c r="B122" s="8">
        <v>0</v>
      </c>
      <c r="C122" s="8">
        <v>0</v>
      </c>
      <c r="D122" s="8">
        <v>0</v>
      </c>
      <c r="E122" s="8">
        <v>0</v>
      </c>
      <c r="F122" s="8">
        <f t="shared" si="4"/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/>
      <c r="B123" s="8">
        <v>0</v>
      </c>
      <c r="C123" s="8">
        <v>0</v>
      </c>
      <c r="D123" s="8">
        <v>0</v>
      </c>
      <c r="E123" s="8">
        <v>0</v>
      </c>
      <c r="F123" s="8">
        <f t="shared" si="4"/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/>
      <c r="B124" s="8">
        <v>0</v>
      </c>
      <c r="C124" s="8">
        <v>0</v>
      </c>
      <c r="D124" s="8">
        <v>0</v>
      </c>
      <c r="E124" s="8">
        <v>0</v>
      </c>
      <c r="F124" s="8">
        <f t="shared" si="4"/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9"/>
      <c r="B125" s="8">
        <v>0</v>
      </c>
      <c r="C125" s="8">
        <v>0</v>
      </c>
      <c r="D125" s="8">
        <v>0</v>
      </c>
      <c r="E125" s="8">
        <v>0</v>
      </c>
      <c r="F125" s="8">
        <f t="shared" si="4"/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9"/>
      <c r="B126" s="8">
        <v>0</v>
      </c>
      <c r="C126" s="8">
        <v>0</v>
      </c>
      <c r="D126" s="8">
        <v>0</v>
      </c>
      <c r="E126" s="8">
        <v>0</v>
      </c>
      <c r="F126" s="8">
        <f t="shared" si="4"/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9"/>
      <c r="B127" s="8">
        <v>0</v>
      </c>
      <c r="C127" s="8">
        <v>0</v>
      </c>
      <c r="D127" s="8">
        <v>0</v>
      </c>
      <c r="E127" s="8">
        <v>0</v>
      </c>
      <c r="F127" s="8">
        <f t="shared" si="4"/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9"/>
      <c r="B128" s="8">
        <v>0</v>
      </c>
      <c r="C128" s="8">
        <v>0</v>
      </c>
      <c r="D128" s="8">
        <v>0</v>
      </c>
      <c r="E128" s="8">
        <v>0</v>
      </c>
      <c r="F128" s="8">
        <f t="shared" si="4"/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9"/>
      <c r="B129" s="8">
        <v>0</v>
      </c>
      <c r="C129" s="8">
        <v>0</v>
      </c>
      <c r="D129" s="8">
        <v>0</v>
      </c>
      <c r="E129" s="8">
        <v>0</v>
      </c>
      <c r="F129" s="8">
        <f t="shared" si="4"/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9"/>
      <c r="B130" s="8">
        <v>0</v>
      </c>
      <c r="C130" s="8">
        <v>0</v>
      </c>
      <c r="D130" s="8">
        <v>0</v>
      </c>
      <c r="E130" s="8">
        <v>0</v>
      </c>
      <c r="F130" s="8">
        <f t="shared" si="4"/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9"/>
      <c r="B131" s="8">
        <v>0</v>
      </c>
      <c r="C131" s="8">
        <v>0</v>
      </c>
      <c r="D131" s="8">
        <v>0</v>
      </c>
      <c r="E131" s="8">
        <v>0</v>
      </c>
      <c r="F131" s="8">
        <f t="shared" si="4"/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9"/>
      <c r="B132" s="8">
        <v>0</v>
      </c>
      <c r="C132" s="8">
        <v>0</v>
      </c>
      <c r="D132" s="8">
        <v>0</v>
      </c>
      <c r="E132" s="8">
        <v>0</v>
      </c>
      <c r="F132" s="8">
        <f t="shared" si="4"/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9"/>
      <c r="B133" s="8">
        <v>0</v>
      </c>
      <c r="C133" s="8">
        <v>0</v>
      </c>
      <c r="D133" s="8">
        <v>0</v>
      </c>
      <c r="E133" s="8">
        <v>0</v>
      </c>
      <c r="F133" s="8">
        <f t="shared" si="4"/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9"/>
      <c r="B134" s="8">
        <v>0</v>
      </c>
      <c r="C134" s="8">
        <v>0</v>
      </c>
      <c r="D134" s="8">
        <v>0</v>
      </c>
      <c r="E134" s="8">
        <v>0</v>
      </c>
      <c r="F134" s="8">
        <f t="shared" si="4"/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9"/>
      <c r="B135" s="8">
        <v>0</v>
      </c>
      <c r="C135" s="8">
        <v>0</v>
      </c>
      <c r="D135" s="8">
        <v>0</v>
      </c>
      <c r="E135" s="8">
        <v>0</v>
      </c>
      <c r="F135" s="8">
        <f t="shared" si="4"/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9"/>
      <c r="B136" s="8">
        <v>0</v>
      </c>
      <c r="C136" s="8">
        <v>0</v>
      </c>
      <c r="D136" s="8">
        <v>0</v>
      </c>
      <c r="E136" s="8">
        <v>0</v>
      </c>
      <c r="F136" s="8">
        <f t="shared" si="4"/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9"/>
      <c r="B137" s="8">
        <v>0</v>
      </c>
      <c r="C137" s="8">
        <v>0</v>
      </c>
      <c r="D137" s="8">
        <v>0</v>
      </c>
      <c r="E137" s="8">
        <v>0</v>
      </c>
      <c r="F137" s="8">
        <f t="shared" si="4"/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9"/>
      <c r="B138" s="8">
        <v>0</v>
      </c>
      <c r="C138" s="8">
        <v>0</v>
      </c>
      <c r="D138" s="8">
        <v>0</v>
      </c>
      <c r="E138" s="8">
        <v>0</v>
      </c>
      <c r="F138" s="8">
        <f t="shared" si="4"/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74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5.28125" style="7" customWidth="1"/>
    <col min="2" max="2" width="14.7109375" style="7" customWidth="1"/>
    <col min="3" max="3" width="2.7109375" style="59" bestFit="1" customWidth="1"/>
    <col min="4" max="4" width="2.00390625" style="59" bestFit="1" customWidth="1"/>
    <col min="5" max="5" width="4.421875" style="7" bestFit="1" customWidth="1"/>
    <col min="6" max="6" width="4.28125" style="7" bestFit="1" customWidth="1"/>
    <col min="7" max="7" width="1.421875" style="7" bestFit="1" customWidth="1"/>
    <col min="8" max="8" width="14.7109375" style="7" customWidth="1"/>
    <col min="9" max="9" width="2.7109375" style="59" bestFit="1" customWidth="1"/>
    <col min="10" max="10" width="2.00390625" style="59" bestFit="1" customWidth="1"/>
    <col min="11" max="11" width="4.140625" style="8" bestFit="1" customWidth="1"/>
    <col min="12" max="12" width="4.28125" style="8" bestFit="1" customWidth="1"/>
    <col min="13" max="13" width="1.421875" style="7" bestFit="1" customWidth="1"/>
    <col min="14" max="14" width="14.7109375" style="7" customWidth="1"/>
    <col min="15" max="15" width="2.7109375" style="59" bestFit="1" customWidth="1"/>
    <col min="16" max="16" width="2.421875" style="59" customWidth="1"/>
    <col min="17" max="17" width="4.00390625" style="7" bestFit="1" customWidth="1"/>
    <col min="18" max="18" width="4.28125" style="7" bestFit="1" customWidth="1"/>
    <col min="19" max="16384" width="9.140625" style="7" customWidth="1"/>
  </cols>
  <sheetData>
    <row r="1" ht="20.25">
      <c r="A1" s="77" t="s">
        <v>246</v>
      </c>
    </row>
    <row r="2" spans="3:16" s="78" customFormat="1" ht="8.25">
      <c r="C2" s="79"/>
      <c r="D2" s="79"/>
      <c r="I2" s="79"/>
      <c r="J2" s="79"/>
      <c r="K2" s="80"/>
      <c r="L2" s="80"/>
      <c r="O2" s="79"/>
      <c r="P2" s="79"/>
    </row>
    <row r="3" spans="1:18" ht="12.75">
      <c r="A3" s="5"/>
      <c r="B3" s="51" t="s">
        <v>171</v>
      </c>
      <c r="C3" s="52"/>
      <c r="D3" s="52"/>
      <c r="E3" s="6"/>
      <c r="F3" s="6"/>
      <c r="G3" s="53"/>
      <c r="H3" s="51" t="s">
        <v>205</v>
      </c>
      <c r="I3" s="54"/>
      <c r="J3" s="54"/>
      <c r="K3" s="55"/>
      <c r="L3" s="55"/>
      <c r="M3" s="56"/>
      <c r="N3" s="51" t="s">
        <v>208</v>
      </c>
      <c r="O3" s="57"/>
      <c r="P3" s="54"/>
      <c r="Q3" s="55"/>
      <c r="R3" s="55"/>
    </row>
    <row r="4" spans="1:18" ht="12.75">
      <c r="A4" s="5" t="s">
        <v>173</v>
      </c>
      <c r="B4" s="58" t="s">
        <v>174</v>
      </c>
      <c r="C4" s="52" t="s">
        <v>175</v>
      </c>
      <c r="D4" s="52" t="s">
        <v>176</v>
      </c>
      <c r="E4" s="6" t="s">
        <v>177</v>
      </c>
      <c r="F4" s="6" t="s">
        <v>178</v>
      </c>
      <c r="G4" s="53"/>
      <c r="H4" s="51" t="s">
        <v>206</v>
      </c>
      <c r="I4" s="54" t="s">
        <v>175</v>
      </c>
      <c r="J4" s="54" t="s">
        <v>176</v>
      </c>
      <c r="K4" s="55" t="s">
        <v>98</v>
      </c>
      <c r="L4" s="55" t="s">
        <v>178</v>
      </c>
      <c r="M4" s="56"/>
      <c r="N4" s="51" t="s">
        <v>209</v>
      </c>
      <c r="O4" s="54" t="s">
        <v>175</v>
      </c>
      <c r="P4" s="54" t="s">
        <v>176</v>
      </c>
      <c r="Q4" s="55" t="s">
        <v>104</v>
      </c>
      <c r="R4" s="55" t="s">
        <v>178</v>
      </c>
    </row>
    <row r="5" spans="1:18" ht="12.75">
      <c r="A5" s="7" t="s">
        <v>195</v>
      </c>
      <c r="B5" s="7" t="s">
        <v>100</v>
      </c>
      <c r="D5" s="59">
        <v>1</v>
      </c>
      <c r="E5" s="8">
        <v>14</v>
      </c>
      <c r="F5" s="8">
        <v>48</v>
      </c>
      <c r="G5" s="60"/>
      <c r="H5" s="61" t="s">
        <v>182</v>
      </c>
      <c r="I5" s="62">
        <v>1</v>
      </c>
      <c r="J5" s="62"/>
      <c r="K5" s="63">
        <v>48</v>
      </c>
      <c r="L5" s="63">
        <v>14</v>
      </c>
      <c r="M5" s="64"/>
      <c r="N5" s="65" t="s">
        <v>247</v>
      </c>
      <c r="O5" s="62">
        <v>1</v>
      </c>
      <c r="P5" s="62"/>
      <c r="Q5" s="63">
        <v>35</v>
      </c>
      <c r="R5" s="63">
        <v>7</v>
      </c>
    </row>
    <row r="6" spans="1:18" ht="12.75">
      <c r="A6" s="7" t="s">
        <v>196</v>
      </c>
      <c r="B6" s="66" t="s">
        <v>382</v>
      </c>
      <c r="D6" s="59">
        <v>1</v>
      </c>
      <c r="E6" s="8">
        <v>12</v>
      </c>
      <c r="F6" s="8">
        <v>17</v>
      </c>
      <c r="G6" s="60"/>
      <c r="H6" s="65" t="s">
        <v>222</v>
      </c>
      <c r="I6" s="62">
        <v>1</v>
      </c>
      <c r="J6" s="62"/>
      <c r="K6" s="63">
        <v>53</v>
      </c>
      <c r="L6" s="63">
        <v>0</v>
      </c>
      <c r="M6" s="64"/>
      <c r="N6" s="61" t="s">
        <v>10</v>
      </c>
      <c r="O6" s="62">
        <v>1</v>
      </c>
      <c r="P6" s="62"/>
      <c r="Q6" s="63">
        <v>17</v>
      </c>
      <c r="R6" s="63">
        <v>12</v>
      </c>
    </row>
    <row r="7" spans="1:18" ht="12.75">
      <c r="A7" s="7" t="s">
        <v>197</v>
      </c>
      <c r="B7" s="7" t="s">
        <v>158</v>
      </c>
      <c r="D7" s="59">
        <v>1</v>
      </c>
      <c r="E7" s="8">
        <v>14</v>
      </c>
      <c r="F7" s="8">
        <v>28</v>
      </c>
      <c r="G7" s="60"/>
      <c r="H7" s="65" t="s">
        <v>226</v>
      </c>
      <c r="I7" s="62">
        <v>1</v>
      </c>
      <c r="J7" s="62"/>
      <c r="K7" s="63">
        <v>40</v>
      </c>
      <c r="L7" s="63">
        <v>7</v>
      </c>
      <c r="M7" s="64"/>
      <c r="N7" s="65" t="s">
        <v>227</v>
      </c>
      <c r="O7" s="62"/>
      <c r="P7" s="62">
        <v>1</v>
      </c>
      <c r="Q7" s="63">
        <v>7</v>
      </c>
      <c r="R7" s="63">
        <v>31</v>
      </c>
    </row>
    <row r="8" spans="1:18" ht="12.75">
      <c r="A8" s="7" t="s">
        <v>198</v>
      </c>
      <c r="B8" s="7" t="s">
        <v>165</v>
      </c>
      <c r="D8" s="59">
        <v>1</v>
      </c>
      <c r="E8" s="8">
        <v>0</v>
      </c>
      <c r="F8" s="8">
        <v>14</v>
      </c>
      <c r="G8" s="60"/>
      <c r="H8" s="65" t="s">
        <v>231</v>
      </c>
      <c r="I8" s="62">
        <v>1</v>
      </c>
      <c r="J8" s="62"/>
      <c r="K8" s="63">
        <v>48</v>
      </c>
      <c r="L8" s="63">
        <v>14</v>
      </c>
      <c r="M8" s="64"/>
      <c r="N8" s="65" t="s">
        <v>232</v>
      </c>
      <c r="O8" s="62">
        <v>1</v>
      </c>
      <c r="P8" s="62"/>
      <c r="Q8" s="63">
        <v>38</v>
      </c>
      <c r="R8" s="63">
        <v>18</v>
      </c>
    </row>
    <row r="9" spans="1:18" ht="12.75">
      <c r="A9" s="7" t="s">
        <v>199</v>
      </c>
      <c r="B9" s="7" t="s">
        <v>235</v>
      </c>
      <c r="D9" s="59">
        <v>1</v>
      </c>
      <c r="E9" s="8">
        <v>21</v>
      </c>
      <c r="F9" s="8">
        <v>48</v>
      </c>
      <c r="G9" s="60"/>
      <c r="H9" s="65" t="s">
        <v>236</v>
      </c>
      <c r="I9" s="62">
        <v>1</v>
      </c>
      <c r="J9" s="62"/>
      <c r="K9" s="63">
        <v>48</v>
      </c>
      <c r="L9" s="63">
        <v>7</v>
      </c>
      <c r="M9" s="64"/>
      <c r="N9" s="65" t="s">
        <v>403</v>
      </c>
      <c r="O9" s="62"/>
      <c r="P9" s="62"/>
      <c r="Q9" s="63"/>
      <c r="R9" s="63"/>
    </row>
    <row r="10" spans="1:18" ht="12.75">
      <c r="A10" s="7" t="s">
        <v>200</v>
      </c>
      <c r="B10" s="7" t="s">
        <v>383</v>
      </c>
      <c r="D10" s="59">
        <v>1</v>
      </c>
      <c r="E10" s="8">
        <v>21</v>
      </c>
      <c r="F10" s="8">
        <v>32</v>
      </c>
      <c r="G10" s="60"/>
      <c r="H10" s="65" t="s">
        <v>311</v>
      </c>
      <c r="I10" s="62"/>
      <c r="J10" s="62">
        <v>1</v>
      </c>
      <c r="K10" s="63">
        <v>27</v>
      </c>
      <c r="L10" s="63">
        <v>30</v>
      </c>
      <c r="M10" s="64"/>
      <c r="N10" s="65" t="s">
        <v>403</v>
      </c>
      <c r="O10" s="62"/>
      <c r="P10" s="62"/>
      <c r="Q10" s="63"/>
      <c r="R10" s="63"/>
    </row>
    <row r="11" spans="1:18" ht="12.75">
      <c r="A11" s="7" t="s">
        <v>201</v>
      </c>
      <c r="B11" s="7" t="s">
        <v>384</v>
      </c>
      <c r="D11" s="59">
        <v>1</v>
      </c>
      <c r="E11" s="8">
        <v>0</v>
      </c>
      <c r="F11" s="8">
        <v>62</v>
      </c>
      <c r="G11" s="60"/>
      <c r="H11" s="65" t="s">
        <v>380</v>
      </c>
      <c r="I11" s="62"/>
      <c r="J11" s="62"/>
      <c r="K11" s="63"/>
      <c r="L11" s="63"/>
      <c r="M11" s="64"/>
      <c r="N11" s="65" t="s">
        <v>385</v>
      </c>
      <c r="O11" s="62">
        <v>1</v>
      </c>
      <c r="P11" s="62"/>
      <c r="Q11" s="63">
        <v>43</v>
      </c>
      <c r="R11" s="63">
        <v>17</v>
      </c>
    </row>
    <row r="12" spans="1:18" ht="12.75">
      <c r="A12" s="7" t="s">
        <v>202</v>
      </c>
      <c r="B12" s="7" t="s">
        <v>348</v>
      </c>
      <c r="C12" s="59">
        <v>1</v>
      </c>
      <c r="E12" s="8">
        <v>50</v>
      </c>
      <c r="F12" s="8">
        <v>6</v>
      </c>
      <c r="G12" s="60"/>
      <c r="H12" s="65" t="s">
        <v>330</v>
      </c>
      <c r="I12" s="62"/>
      <c r="J12" s="62">
        <v>1</v>
      </c>
      <c r="K12" s="63">
        <v>12</v>
      </c>
      <c r="L12" s="63">
        <v>14</v>
      </c>
      <c r="M12" s="64"/>
      <c r="N12" s="65" t="s">
        <v>386</v>
      </c>
      <c r="O12" s="62"/>
      <c r="P12" s="62">
        <v>1</v>
      </c>
      <c r="Q12" s="63">
        <v>7</v>
      </c>
      <c r="R12" s="63">
        <v>31</v>
      </c>
    </row>
    <row r="13" spans="1:18" ht="12.75">
      <c r="A13" s="7" t="s">
        <v>203</v>
      </c>
      <c r="B13" s="7" t="s">
        <v>102</v>
      </c>
      <c r="C13" s="59">
        <v>1</v>
      </c>
      <c r="E13" s="8">
        <v>26</v>
      </c>
      <c r="F13" s="8">
        <v>13</v>
      </c>
      <c r="G13" s="60"/>
      <c r="H13" s="65"/>
      <c r="I13" s="62"/>
      <c r="J13" s="62"/>
      <c r="K13" s="63"/>
      <c r="L13" s="63"/>
      <c r="M13" s="64"/>
      <c r="N13" s="65" t="s">
        <v>242</v>
      </c>
      <c r="O13" s="62"/>
      <c r="P13" s="62">
        <v>1</v>
      </c>
      <c r="Q13" s="63">
        <v>13</v>
      </c>
      <c r="R13" s="63">
        <v>20</v>
      </c>
    </row>
    <row r="14" spans="1:18" ht="12.75">
      <c r="A14" s="7" t="s">
        <v>204</v>
      </c>
      <c r="B14" s="7" t="s">
        <v>420</v>
      </c>
      <c r="C14" s="59">
        <v>1</v>
      </c>
      <c r="E14" s="8">
        <v>28</v>
      </c>
      <c r="F14" s="8">
        <v>3</v>
      </c>
      <c r="G14" s="60"/>
      <c r="H14" s="65"/>
      <c r="I14" s="62"/>
      <c r="J14" s="62"/>
      <c r="K14" s="63"/>
      <c r="L14" s="63"/>
      <c r="M14" s="64"/>
      <c r="N14" s="65" t="s">
        <v>402</v>
      </c>
      <c r="O14" s="62"/>
      <c r="P14" s="62">
        <v>1</v>
      </c>
      <c r="Q14" s="63">
        <v>3</v>
      </c>
      <c r="R14" s="63">
        <v>14</v>
      </c>
    </row>
    <row r="15" spans="5:18" ht="12.75">
      <c r="E15" s="8"/>
      <c r="F15" s="8"/>
      <c r="G15" s="60"/>
      <c r="H15" s="65"/>
      <c r="I15" s="62"/>
      <c r="J15" s="62"/>
      <c r="K15" s="63"/>
      <c r="L15" s="63"/>
      <c r="M15" s="64"/>
      <c r="N15" s="65"/>
      <c r="O15" s="62"/>
      <c r="P15" s="62"/>
      <c r="Q15" s="63"/>
      <c r="R15" s="63"/>
    </row>
    <row r="16" spans="5:18" ht="12.75">
      <c r="E16" s="8"/>
      <c r="F16" s="8"/>
      <c r="G16" s="60"/>
      <c r="H16" s="65"/>
      <c r="I16" s="62"/>
      <c r="J16" s="62"/>
      <c r="K16" s="63"/>
      <c r="L16" s="63"/>
      <c r="M16" s="64"/>
      <c r="N16" s="65"/>
      <c r="O16" s="62"/>
      <c r="P16" s="62"/>
      <c r="Q16" s="63"/>
      <c r="R16" s="63"/>
    </row>
    <row r="17" spans="1:18" ht="12.75">
      <c r="A17" s="5" t="s">
        <v>186</v>
      </c>
      <c r="B17" s="5" t="s">
        <v>10</v>
      </c>
      <c r="C17" s="52">
        <f>SUM(C5:C16)</f>
        <v>3</v>
      </c>
      <c r="D17" s="52">
        <f>SUM(D5:D16)</f>
        <v>7</v>
      </c>
      <c r="E17" s="6">
        <f>SUM(E5:E16)</f>
        <v>186</v>
      </c>
      <c r="F17" s="6">
        <f>SUM(F5:F16)</f>
        <v>271</v>
      </c>
      <c r="G17" s="53"/>
      <c r="H17" s="51" t="s">
        <v>100</v>
      </c>
      <c r="I17" s="54">
        <f>SUM(I5:I16)</f>
        <v>5</v>
      </c>
      <c r="J17" s="54">
        <f>SUM(J5:J16)</f>
        <v>2</v>
      </c>
      <c r="K17" s="55">
        <f>SUM(K5:K16)</f>
        <v>276</v>
      </c>
      <c r="L17" s="55">
        <f>SUM(L5:L16)</f>
        <v>86</v>
      </c>
      <c r="M17" s="56"/>
      <c r="N17" s="51" t="s">
        <v>136</v>
      </c>
      <c r="O17" s="54">
        <f>SUM(O5:O16)</f>
        <v>4</v>
      </c>
      <c r="P17" s="54">
        <f>SUM(P5:P16)</f>
        <v>4</v>
      </c>
      <c r="Q17" s="55">
        <f>SUM(Q5:Q16)</f>
        <v>163</v>
      </c>
      <c r="R17" s="55">
        <f>SUM(R5:R16)</f>
        <v>150</v>
      </c>
    </row>
    <row r="18" spans="1:18" ht="12.75">
      <c r="A18" s="5" t="s">
        <v>187</v>
      </c>
      <c r="B18" s="5"/>
      <c r="C18" s="52"/>
      <c r="D18" s="52"/>
      <c r="E18" s="6"/>
      <c r="F18" s="6"/>
      <c r="G18" s="53"/>
      <c r="H18" s="51" t="s">
        <v>207</v>
      </c>
      <c r="I18" s="54">
        <f>SUM(I6:I10)</f>
        <v>4</v>
      </c>
      <c r="J18" s="54">
        <f>SUM(J6:J10)</f>
        <v>1</v>
      </c>
      <c r="K18" s="55">
        <f>SUM(K6:K10)</f>
        <v>216</v>
      </c>
      <c r="L18" s="55">
        <f>SUM(L6:L10)</f>
        <v>58</v>
      </c>
      <c r="M18" s="56"/>
      <c r="N18" s="51" t="s">
        <v>210</v>
      </c>
      <c r="O18" s="54">
        <f>SUM(O5)+(O7)+(O8)+(O13)+(O14)+(O15)</f>
        <v>2</v>
      </c>
      <c r="P18" s="54">
        <f>SUM(P5)+(P7)+(P8)+(P13)+(P14)+(P15)</f>
        <v>3</v>
      </c>
      <c r="Q18" s="84">
        <f>SUM(Q5)+(Q7)+(Q8)+(Q13)+(Q14)+(Q15)</f>
        <v>96</v>
      </c>
      <c r="R18" s="84">
        <f>SUM(R5)+(R7)+(R8)+(R13)+(R14)+(R15)</f>
        <v>90</v>
      </c>
    </row>
    <row r="19" spans="1:18" s="78" customFormat="1" ht="8.25">
      <c r="A19" s="67"/>
      <c r="B19" s="67"/>
      <c r="C19" s="68"/>
      <c r="D19" s="68"/>
      <c r="E19" s="69"/>
      <c r="F19" s="69"/>
      <c r="G19" s="70"/>
      <c r="H19" s="71"/>
      <c r="I19" s="72"/>
      <c r="J19" s="72"/>
      <c r="K19" s="73"/>
      <c r="L19" s="73"/>
      <c r="M19" s="74"/>
      <c r="N19" s="71"/>
      <c r="O19" s="72"/>
      <c r="P19" s="72"/>
      <c r="Q19" s="73"/>
      <c r="R19" s="73"/>
    </row>
    <row r="20" spans="1:18" ht="12.75">
      <c r="A20" s="5"/>
      <c r="B20" s="51" t="s">
        <v>190</v>
      </c>
      <c r="C20" s="54"/>
      <c r="D20" s="54"/>
      <c r="E20" s="55"/>
      <c r="F20" s="55"/>
      <c r="G20" s="75"/>
      <c r="H20" s="51" t="s">
        <v>211</v>
      </c>
      <c r="I20" s="54"/>
      <c r="J20" s="54"/>
      <c r="K20" s="55"/>
      <c r="L20" s="55"/>
      <c r="M20" s="76"/>
      <c r="N20" s="51" t="s">
        <v>215</v>
      </c>
      <c r="O20" s="54"/>
      <c r="P20" s="54"/>
      <c r="Q20" s="55"/>
      <c r="R20" s="55"/>
    </row>
    <row r="21" spans="1:18" ht="12.75">
      <c r="A21" s="5" t="s">
        <v>173</v>
      </c>
      <c r="B21" s="51" t="s">
        <v>192</v>
      </c>
      <c r="C21" s="54" t="s">
        <v>175</v>
      </c>
      <c r="D21" s="54" t="s">
        <v>176</v>
      </c>
      <c r="E21" s="55" t="s">
        <v>105</v>
      </c>
      <c r="F21" s="55" t="s">
        <v>178</v>
      </c>
      <c r="G21" s="75"/>
      <c r="H21" s="51" t="s">
        <v>194</v>
      </c>
      <c r="I21" s="54" t="s">
        <v>175</v>
      </c>
      <c r="J21" s="54" t="s">
        <v>176</v>
      </c>
      <c r="K21" s="55" t="s">
        <v>106</v>
      </c>
      <c r="L21" s="55" t="s">
        <v>178</v>
      </c>
      <c r="M21" s="76"/>
      <c r="N21" s="51" t="s">
        <v>216</v>
      </c>
      <c r="O21" s="54" t="s">
        <v>175</v>
      </c>
      <c r="P21" s="54" t="s">
        <v>176</v>
      </c>
      <c r="Q21" s="55" t="s">
        <v>107</v>
      </c>
      <c r="R21" s="55" t="s">
        <v>178</v>
      </c>
    </row>
    <row r="22" spans="1:18" ht="12.75">
      <c r="A22" s="7" t="s">
        <v>195</v>
      </c>
      <c r="B22" s="65" t="s">
        <v>219</v>
      </c>
      <c r="C22" s="62">
        <v>1</v>
      </c>
      <c r="D22" s="62"/>
      <c r="E22" s="63">
        <v>28</v>
      </c>
      <c r="F22" s="63">
        <v>6</v>
      </c>
      <c r="G22" s="60"/>
      <c r="H22" s="65" t="s">
        <v>220</v>
      </c>
      <c r="I22" s="62">
        <v>1</v>
      </c>
      <c r="J22" s="62"/>
      <c r="K22" s="63">
        <v>10</v>
      </c>
      <c r="L22" s="63">
        <v>0</v>
      </c>
      <c r="M22" s="64"/>
      <c r="N22" s="65" t="s">
        <v>221</v>
      </c>
      <c r="O22" s="62"/>
      <c r="P22" s="62">
        <v>1</v>
      </c>
      <c r="Q22" s="63">
        <v>25</v>
      </c>
      <c r="R22" s="63">
        <v>31</v>
      </c>
    </row>
    <row r="23" spans="1:18" ht="12.75">
      <c r="A23" s="7" t="s">
        <v>196</v>
      </c>
      <c r="B23" s="65" t="s">
        <v>223</v>
      </c>
      <c r="C23" s="62"/>
      <c r="D23" s="62">
        <v>1</v>
      </c>
      <c r="E23" s="63">
        <v>20</v>
      </c>
      <c r="F23" s="63">
        <v>27</v>
      </c>
      <c r="G23" s="60"/>
      <c r="H23" s="65" t="s">
        <v>224</v>
      </c>
      <c r="I23" s="62">
        <v>1</v>
      </c>
      <c r="J23" s="62"/>
      <c r="K23" s="63">
        <v>34</v>
      </c>
      <c r="L23" s="63">
        <v>0</v>
      </c>
      <c r="M23" s="64"/>
      <c r="N23" s="65" t="s">
        <v>248</v>
      </c>
      <c r="O23" s="62"/>
      <c r="P23" s="62">
        <v>1</v>
      </c>
      <c r="Q23" s="63">
        <v>18</v>
      </c>
      <c r="R23" s="63">
        <v>41</v>
      </c>
    </row>
    <row r="24" spans="1:18" ht="12.75">
      <c r="A24" s="7" t="s">
        <v>197</v>
      </c>
      <c r="B24" s="61" t="s">
        <v>182</v>
      </c>
      <c r="C24" s="62">
        <v>1</v>
      </c>
      <c r="D24" s="62"/>
      <c r="E24" s="63">
        <v>28</v>
      </c>
      <c r="F24" s="63">
        <v>14</v>
      </c>
      <c r="G24" s="60"/>
      <c r="H24" s="65" t="s">
        <v>228</v>
      </c>
      <c r="I24" s="62">
        <v>1</v>
      </c>
      <c r="J24" s="62"/>
      <c r="K24" s="63">
        <v>34</v>
      </c>
      <c r="L24" s="63">
        <v>7</v>
      </c>
      <c r="M24" s="64"/>
      <c r="N24" s="65" t="s">
        <v>224</v>
      </c>
      <c r="O24" s="62">
        <v>1</v>
      </c>
      <c r="P24" s="62"/>
      <c r="Q24" s="63">
        <v>41</v>
      </c>
      <c r="R24" s="63">
        <v>22</v>
      </c>
    </row>
    <row r="25" spans="1:18" ht="12.75">
      <c r="A25" s="7" t="s">
        <v>198</v>
      </c>
      <c r="B25" s="65" t="s">
        <v>218</v>
      </c>
      <c r="C25" s="62">
        <v>1</v>
      </c>
      <c r="D25" s="62"/>
      <c r="E25" s="63">
        <v>41</v>
      </c>
      <c r="F25" s="63">
        <v>0</v>
      </c>
      <c r="G25" s="60"/>
      <c r="H25" s="61" t="s">
        <v>182</v>
      </c>
      <c r="I25" s="62">
        <v>1</v>
      </c>
      <c r="J25" s="62"/>
      <c r="K25" s="63">
        <v>14</v>
      </c>
      <c r="L25" s="63">
        <v>0</v>
      </c>
      <c r="M25" s="64"/>
      <c r="N25" s="65" t="s">
        <v>233</v>
      </c>
      <c r="O25" s="62">
        <v>1</v>
      </c>
      <c r="P25" s="62"/>
      <c r="Q25" s="63">
        <v>34</v>
      </c>
      <c r="R25" s="63">
        <v>14</v>
      </c>
    </row>
    <row r="26" spans="1:18" ht="12.75">
      <c r="A26" s="7" t="s">
        <v>199</v>
      </c>
      <c r="B26" s="65" t="s">
        <v>237</v>
      </c>
      <c r="C26" s="62">
        <v>1</v>
      </c>
      <c r="D26" s="62"/>
      <c r="E26" s="63">
        <v>35</v>
      </c>
      <c r="F26" s="63">
        <v>0</v>
      </c>
      <c r="G26" s="60"/>
      <c r="H26" s="65" t="s">
        <v>249</v>
      </c>
      <c r="I26" s="62">
        <v>1</v>
      </c>
      <c r="J26" s="62"/>
      <c r="K26" s="63">
        <v>36</v>
      </c>
      <c r="L26" s="63">
        <v>7</v>
      </c>
      <c r="M26" s="64"/>
      <c r="N26" s="61" t="s">
        <v>238</v>
      </c>
      <c r="O26" s="62">
        <v>1</v>
      </c>
      <c r="P26" s="62"/>
      <c r="Q26" s="63">
        <v>48</v>
      </c>
      <c r="R26" s="63">
        <v>21</v>
      </c>
    </row>
    <row r="27" spans="1:18" ht="12.75">
      <c r="A27" s="7" t="s">
        <v>200</v>
      </c>
      <c r="B27" s="65" t="s">
        <v>387</v>
      </c>
      <c r="C27" s="62">
        <v>1</v>
      </c>
      <c r="D27" s="62"/>
      <c r="E27" s="63">
        <v>59</v>
      </c>
      <c r="F27" s="63">
        <v>13</v>
      </c>
      <c r="G27" s="60"/>
      <c r="H27" s="65" t="s">
        <v>242</v>
      </c>
      <c r="I27" s="62">
        <v>1</v>
      </c>
      <c r="J27" s="62"/>
      <c r="K27" s="63">
        <v>45</v>
      </c>
      <c r="L27" s="63">
        <v>14</v>
      </c>
      <c r="M27" s="64"/>
      <c r="N27" s="65" t="s">
        <v>243</v>
      </c>
      <c r="O27" s="62"/>
      <c r="P27" s="62">
        <v>1</v>
      </c>
      <c r="Q27" s="63">
        <v>14</v>
      </c>
      <c r="R27" s="63">
        <v>45</v>
      </c>
    </row>
    <row r="28" spans="1:18" ht="12.75">
      <c r="A28" s="7" t="s">
        <v>201</v>
      </c>
      <c r="B28" s="65" t="s">
        <v>388</v>
      </c>
      <c r="C28" s="62">
        <v>1</v>
      </c>
      <c r="D28" s="62"/>
      <c r="E28" s="63">
        <v>45</v>
      </c>
      <c r="F28" s="63">
        <v>0</v>
      </c>
      <c r="G28" s="60"/>
      <c r="H28" s="65" t="s">
        <v>380</v>
      </c>
      <c r="I28" s="62"/>
      <c r="J28" s="62"/>
      <c r="K28" s="63"/>
      <c r="L28" s="63"/>
      <c r="M28" s="64"/>
      <c r="N28" s="65" t="s">
        <v>389</v>
      </c>
      <c r="O28" s="62">
        <v>1</v>
      </c>
      <c r="P28" s="62"/>
      <c r="Q28" s="63">
        <v>48</v>
      </c>
      <c r="R28" s="63">
        <v>0</v>
      </c>
    </row>
    <row r="29" spans="1:18" ht="12.75">
      <c r="A29" s="7" t="s">
        <v>202</v>
      </c>
      <c r="B29" s="65" t="s">
        <v>376</v>
      </c>
      <c r="C29" s="62">
        <v>1</v>
      </c>
      <c r="D29" s="62"/>
      <c r="E29" s="63">
        <v>35</v>
      </c>
      <c r="F29" s="63">
        <v>28</v>
      </c>
      <c r="G29" s="60"/>
      <c r="H29" s="65" t="s">
        <v>379</v>
      </c>
      <c r="I29" s="62"/>
      <c r="J29" s="62"/>
      <c r="K29" s="63"/>
      <c r="L29" s="63"/>
      <c r="M29" s="64"/>
      <c r="N29" s="65" t="s">
        <v>390</v>
      </c>
      <c r="O29" s="62"/>
      <c r="P29" s="62">
        <v>1</v>
      </c>
      <c r="Q29" s="63">
        <v>14</v>
      </c>
      <c r="R29" s="63">
        <v>21</v>
      </c>
    </row>
    <row r="30" spans="1:18" ht="12.75">
      <c r="A30" s="7" t="s">
        <v>203</v>
      </c>
      <c r="B30" s="65" t="s">
        <v>377</v>
      </c>
      <c r="C30" s="62"/>
      <c r="D30" s="62">
        <v>1</v>
      </c>
      <c r="E30" s="63">
        <v>0</v>
      </c>
      <c r="F30" s="63">
        <v>26</v>
      </c>
      <c r="G30" s="60"/>
      <c r="H30" s="65" t="s">
        <v>378</v>
      </c>
      <c r="I30" s="62">
        <v>1</v>
      </c>
      <c r="J30" s="62"/>
      <c r="K30" s="63">
        <v>26</v>
      </c>
      <c r="L30" s="63">
        <v>0</v>
      </c>
      <c r="M30" s="64"/>
      <c r="N30" s="65" t="s">
        <v>381</v>
      </c>
      <c r="O30" s="62">
        <v>1</v>
      </c>
      <c r="P30" s="62"/>
      <c r="Q30" s="63">
        <v>20</v>
      </c>
      <c r="R30" s="63">
        <v>14</v>
      </c>
    </row>
    <row r="31" spans="1:18" ht="12.75">
      <c r="A31" s="7" t="s">
        <v>204</v>
      </c>
      <c r="B31" s="65"/>
      <c r="C31" s="62"/>
      <c r="D31" s="62"/>
      <c r="E31" s="63"/>
      <c r="F31" s="63"/>
      <c r="G31" s="60"/>
      <c r="H31" s="65" t="s">
        <v>390</v>
      </c>
      <c r="I31" s="62">
        <v>1</v>
      </c>
      <c r="J31" s="62"/>
      <c r="K31" s="63">
        <v>13</v>
      </c>
      <c r="L31" s="63">
        <v>6</v>
      </c>
      <c r="M31" s="64"/>
      <c r="N31" s="65" t="s">
        <v>404</v>
      </c>
      <c r="O31" s="62"/>
      <c r="P31" s="62">
        <v>1</v>
      </c>
      <c r="Q31" s="63">
        <v>32</v>
      </c>
      <c r="R31" s="63">
        <v>34</v>
      </c>
    </row>
    <row r="32" spans="1:18" ht="12.75">
      <c r="A32" s="7" t="s">
        <v>375</v>
      </c>
      <c r="B32" s="65"/>
      <c r="C32" s="62"/>
      <c r="D32" s="62"/>
      <c r="E32" s="63"/>
      <c r="F32" s="63"/>
      <c r="G32" s="60"/>
      <c r="H32" s="65" t="s">
        <v>377</v>
      </c>
      <c r="I32" s="62"/>
      <c r="J32" s="62"/>
      <c r="K32" s="63"/>
      <c r="L32" s="63"/>
      <c r="M32" s="64"/>
      <c r="N32" s="65"/>
      <c r="O32" s="62"/>
      <c r="P32" s="62"/>
      <c r="Q32" s="63"/>
      <c r="R32" s="63"/>
    </row>
    <row r="33" spans="2:18" ht="12.75">
      <c r="B33" s="65"/>
      <c r="C33" s="62"/>
      <c r="D33" s="62"/>
      <c r="E33" s="63"/>
      <c r="F33" s="63"/>
      <c r="G33" s="60"/>
      <c r="H33" s="65"/>
      <c r="I33" s="62"/>
      <c r="J33" s="62"/>
      <c r="K33" s="63"/>
      <c r="L33" s="63"/>
      <c r="M33" s="64"/>
      <c r="N33" s="65"/>
      <c r="O33" s="62"/>
      <c r="P33" s="62"/>
      <c r="Q33" s="63"/>
      <c r="R33" s="63"/>
    </row>
    <row r="34" spans="2:18" ht="12.75">
      <c r="B34" s="65"/>
      <c r="C34" s="62"/>
      <c r="D34" s="62"/>
      <c r="E34" s="63"/>
      <c r="F34" s="63"/>
      <c r="G34" s="60"/>
      <c r="H34" s="65"/>
      <c r="I34" s="62"/>
      <c r="J34" s="62"/>
      <c r="K34" s="63"/>
      <c r="L34" s="63"/>
      <c r="M34" s="64"/>
      <c r="N34" s="65"/>
      <c r="O34" s="62"/>
      <c r="P34" s="62"/>
      <c r="Q34" s="63"/>
      <c r="R34" s="63"/>
    </row>
    <row r="35" spans="1:18" ht="12.75">
      <c r="A35" s="5" t="s">
        <v>186</v>
      </c>
      <c r="B35" s="51" t="s">
        <v>158</v>
      </c>
      <c r="C35" s="54">
        <f>SUM(C22:C34)</f>
        <v>7</v>
      </c>
      <c r="D35" s="54">
        <f>SUM(D22:D34)</f>
        <v>2</v>
      </c>
      <c r="E35" s="55">
        <f>SUM(E22:E34)</f>
        <v>291</v>
      </c>
      <c r="F35" s="55">
        <f>SUM(F22:F34)</f>
        <v>114</v>
      </c>
      <c r="G35" s="53"/>
      <c r="H35" s="51" t="s">
        <v>165</v>
      </c>
      <c r="I35" s="54">
        <f>SUM(I22:I34)</f>
        <v>8</v>
      </c>
      <c r="J35" s="54">
        <f>SUM(J22:J34)</f>
        <v>0</v>
      </c>
      <c r="K35" s="55">
        <f>SUM(K22:K34)</f>
        <v>212</v>
      </c>
      <c r="L35" s="55">
        <f>SUM(L22:L34)</f>
        <v>34</v>
      </c>
      <c r="M35" s="56"/>
      <c r="N35" s="51" t="s">
        <v>167</v>
      </c>
      <c r="O35" s="54">
        <f>SUM(O22:O34)</f>
        <v>5</v>
      </c>
      <c r="P35" s="54">
        <f>SUM(P22:P34)</f>
        <v>5</v>
      </c>
      <c r="Q35" s="55">
        <f>SUM(Q22:Q34)</f>
        <v>294</v>
      </c>
      <c r="R35" s="55">
        <f>SUM(R22:R34)</f>
        <v>243</v>
      </c>
    </row>
    <row r="36" spans="1:18" ht="12.75">
      <c r="A36" s="5" t="s">
        <v>187</v>
      </c>
      <c r="B36" s="51"/>
      <c r="C36" s="54"/>
      <c r="D36" s="54"/>
      <c r="E36" s="55"/>
      <c r="F36" s="55"/>
      <c r="G36" s="53"/>
      <c r="H36" s="51" t="s">
        <v>212</v>
      </c>
      <c r="I36" s="54">
        <f>SUM(I22:I24)+(I26)+(I27)</f>
        <v>5</v>
      </c>
      <c r="J36" s="54">
        <f>SUM(J22:J24)+(J26)+(J27)</f>
        <v>0</v>
      </c>
      <c r="K36" s="55">
        <f>SUM(K22:K24)+(K26)+(K27)</f>
        <v>159</v>
      </c>
      <c r="L36" s="55">
        <f>SUM(L22:L24)+(L26)+(L27)</f>
        <v>28</v>
      </c>
      <c r="M36" s="56"/>
      <c r="N36" s="51" t="s">
        <v>217</v>
      </c>
      <c r="O36" s="54">
        <f>SUM(O22:O25)+(O27)+(O30)</f>
        <v>3</v>
      </c>
      <c r="P36" s="54">
        <f>SUM(P22:P25)+(P27)+(P30)</f>
        <v>3</v>
      </c>
      <c r="Q36" s="55">
        <f>SUM(Q22:Q25)+(Q27)+(Q30)</f>
        <v>152</v>
      </c>
      <c r="R36" s="55">
        <f>SUM(R22:R25)+(R27)+(R30)</f>
        <v>167</v>
      </c>
    </row>
    <row r="37" spans="1:18" s="78" customFormat="1" ht="8.25">
      <c r="A37" s="67"/>
      <c r="B37" s="71"/>
      <c r="C37" s="72"/>
      <c r="D37" s="72"/>
      <c r="E37" s="73"/>
      <c r="F37" s="73"/>
      <c r="G37" s="70"/>
      <c r="H37" s="71"/>
      <c r="I37" s="72"/>
      <c r="J37" s="72"/>
      <c r="K37" s="73"/>
      <c r="L37" s="73"/>
      <c r="M37" s="74"/>
      <c r="N37" s="71"/>
      <c r="O37" s="72"/>
      <c r="P37" s="72"/>
      <c r="Q37" s="73"/>
      <c r="R37" s="73"/>
    </row>
    <row r="38" spans="1:18" ht="12.75">
      <c r="A38" s="5"/>
      <c r="B38" s="51" t="s">
        <v>213</v>
      </c>
      <c r="C38" s="54"/>
      <c r="D38" s="54"/>
      <c r="E38" s="55"/>
      <c r="F38" s="55"/>
      <c r="G38" s="53"/>
      <c r="H38" s="51" t="s">
        <v>295</v>
      </c>
      <c r="I38" s="54"/>
      <c r="J38" s="54"/>
      <c r="K38" s="55"/>
      <c r="L38" s="55"/>
      <c r="M38" s="56"/>
      <c r="N38" s="51" t="s">
        <v>344</v>
      </c>
      <c r="O38" s="54"/>
      <c r="P38" s="54"/>
      <c r="Q38" s="55"/>
      <c r="R38" s="55"/>
    </row>
    <row r="39" spans="1:18" ht="12.75">
      <c r="A39" s="5" t="s">
        <v>173</v>
      </c>
      <c r="B39" s="58" t="s">
        <v>192</v>
      </c>
      <c r="C39" s="54" t="s">
        <v>175</v>
      </c>
      <c r="D39" s="54" t="s">
        <v>176</v>
      </c>
      <c r="E39" s="55" t="s">
        <v>108</v>
      </c>
      <c r="F39" s="55" t="s">
        <v>178</v>
      </c>
      <c r="G39" s="53"/>
      <c r="H39" s="58" t="s">
        <v>296</v>
      </c>
      <c r="I39" s="54" t="s">
        <v>175</v>
      </c>
      <c r="J39" s="54" t="s">
        <v>176</v>
      </c>
      <c r="K39" s="55" t="s">
        <v>297</v>
      </c>
      <c r="L39" s="55" t="s">
        <v>178</v>
      </c>
      <c r="M39" s="56"/>
      <c r="N39" s="58"/>
      <c r="O39" s="54" t="s">
        <v>175</v>
      </c>
      <c r="P39" s="54" t="s">
        <v>176</v>
      </c>
      <c r="Q39" s="55" t="s">
        <v>345</v>
      </c>
      <c r="R39" s="55" t="s">
        <v>178</v>
      </c>
    </row>
    <row r="40" spans="1:18" ht="12.75">
      <c r="A40" s="7" t="s">
        <v>195</v>
      </c>
      <c r="B40" s="65" t="s">
        <v>244</v>
      </c>
      <c r="C40" s="62"/>
      <c r="D40" s="62">
        <v>1</v>
      </c>
      <c r="E40" s="63">
        <v>3</v>
      </c>
      <c r="F40" s="63">
        <v>35</v>
      </c>
      <c r="G40" s="60"/>
      <c r="H40" s="65" t="s">
        <v>371</v>
      </c>
      <c r="I40" s="62">
        <v>1</v>
      </c>
      <c r="J40" s="62"/>
      <c r="K40" s="63">
        <v>14</v>
      </c>
      <c r="L40" s="63">
        <v>6</v>
      </c>
      <c r="M40" s="64"/>
      <c r="N40" s="65" t="s">
        <v>408</v>
      </c>
      <c r="O40" s="62"/>
      <c r="P40" s="62"/>
      <c r="Q40" s="63"/>
      <c r="R40" s="63"/>
    </row>
    <row r="41" spans="1:18" ht="12.75">
      <c r="A41" s="7" t="s">
        <v>196</v>
      </c>
      <c r="B41" s="65" t="s">
        <v>225</v>
      </c>
      <c r="C41" s="62">
        <v>1</v>
      </c>
      <c r="D41" s="62"/>
      <c r="E41" s="63">
        <v>40</v>
      </c>
      <c r="F41" s="63">
        <v>13</v>
      </c>
      <c r="G41" s="60"/>
      <c r="H41" s="65" t="s">
        <v>366</v>
      </c>
      <c r="I41" s="62"/>
      <c r="J41" s="62">
        <v>1</v>
      </c>
      <c r="K41" s="63">
        <v>41</v>
      </c>
      <c r="L41" s="63">
        <v>50</v>
      </c>
      <c r="M41" s="64"/>
      <c r="N41" s="65" t="s">
        <v>408</v>
      </c>
      <c r="O41" s="62"/>
      <c r="P41" s="62"/>
      <c r="Q41" s="63"/>
      <c r="R41" s="63"/>
    </row>
    <row r="42" spans="1:18" ht="12.75">
      <c r="A42" s="7" t="s">
        <v>197</v>
      </c>
      <c r="B42" s="65" t="s">
        <v>229</v>
      </c>
      <c r="C42" s="62"/>
      <c r="D42" s="62">
        <v>1</v>
      </c>
      <c r="E42" s="63">
        <v>13</v>
      </c>
      <c r="F42" s="63">
        <v>46</v>
      </c>
      <c r="G42" s="60"/>
      <c r="H42" s="65" t="s">
        <v>370</v>
      </c>
      <c r="I42" s="62">
        <v>1</v>
      </c>
      <c r="J42" s="62"/>
      <c r="K42" s="63">
        <v>35</v>
      </c>
      <c r="L42" s="63">
        <v>6</v>
      </c>
      <c r="M42" s="64"/>
      <c r="N42" s="65" t="s">
        <v>408</v>
      </c>
      <c r="O42" s="62"/>
      <c r="P42" s="62"/>
      <c r="Q42" s="63"/>
      <c r="R42" s="63"/>
    </row>
    <row r="43" spans="1:18" ht="12.75">
      <c r="A43" s="7" t="s">
        <v>198</v>
      </c>
      <c r="B43" s="65" t="s">
        <v>234</v>
      </c>
      <c r="C43" s="62"/>
      <c r="D43" s="62">
        <v>1</v>
      </c>
      <c r="E43" s="63">
        <v>9</v>
      </c>
      <c r="F43" s="63">
        <v>28</v>
      </c>
      <c r="G43" s="60"/>
      <c r="H43" s="65" t="s">
        <v>369</v>
      </c>
      <c r="I43" s="62">
        <v>1</v>
      </c>
      <c r="J43" s="62"/>
      <c r="K43" s="63">
        <v>31</v>
      </c>
      <c r="L43" s="63">
        <v>0</v>
      </c>
      <c r="M43" s="64"/>
      <c r="N43" s="65" t="s">
        <v>350</v>
      </c>
      <c r="O43" s="62"/>
      <c r="P43" s="62">
        <v>1</v>
      </c>
      <c r="Q43" s="63">
        <v>12</v>
      </c>
      <c r="R43" s="63">
        <v>58</v>
      </c>
    </row>
    <row r="44" spans="1:18" ht="12.75">
      <c r="A44" s="7" t="s">
        <v>199</v>
      </c>
      <c r="B44" s="65" t="s">
        <v>239</v>
      </c>
      <c r="C44" s="62">
        <v>1</v>
      </c>
      <c r="D44" s="62"/>
      <c r="E44" s="63">
        <v>49</v>
      </c>
      <c r="F44" s="63">
        <v>13</v>
      </c>
      <c r="G44" s="60"/>
      <c r="H44" s="65" t="s">
        <v>368</v>
      </c>
      <c r="I44" s="62"/>
      <c r="J44" s="62">
        <v>1</v>
      </c>
      <c r="K44" s="63">
        <v>17</v>
      </c>
      <c r="L44" s="63">
        <v>20</v>
      </c>
      <c r="M44" s="64"/>
      <c r="N44" s="65" t="s">
        <v>346</v>
      </c>
      <c r="O44" s="62"/>
      <c r="P44" s="62">
        <v>1</v>
      </c>
      <c r="Q44" s="63">
        <v>24</v>
      </c>
      <c r="R44" s="63">
        <v>34</v>
      </c>
    </row>
    <row r="45" spans="1:18" ht="12.75">
      <c r="A45" s="7" t="s">
        <v>200</v>
      </c>
      <c r="B45" s="61" t="s">
        <v>10</v>
      </c>
      <c r="C45" s="62">
        <v>1</v>
      </c>
      <c r="D45" s="62"/>
      <c r="E45" s="63">
        <v>32</v>
      </c>
      <c r="F45" s="63">
        <v>21</v>
      </c>
      <c r="G45" s="60"/>
      <c r="H45" s="65" t="s">
        <v>367</v>
      </c>
      <c r="I45" s="62"/>
      <c r="J45" s="62">
        <v>1</v>
      </c>
      <c r="K45" s="63">
        <v>14</v>
      </c>
      <c r="L45" s="63">
        <v>15</v>
      </c>
      <c r="M45" s="64"/>
      <c r="N45" s="65" t="s">
        <v>347</v>
      </c>
      <c r="O45" s="62">
        <v>1</v>
      </c>
      <c r="P45" s="62"/>
      <c r="Q45" s="63">
        <v>14</v>
      </c>
      <c r="R45" s="63">
        <v>6</v>
      </c>
    </row>
    <row r="46" spans="1:18" ht="12.75">
      <c r="A46" s="7" t="s">
        <v>201</v>
      </c>
      <c r="B46" s="65" t="s">
        <v>299</v>
      </c>
      <c r="C46" s="62">
        <v>1</v>
      </c>
      <c r="D46" s="62"/>
      <c r="E46" s="63">
        <v>44</v>
      </c>
      <c r="F46" s="63">
        <v>6</v>
      </c>
      <c r="G46" s="60"/>
      <c r="H46" s="61" t="s">
        <v>298</v>
      </c>
      <c r="I46" s="62">
        <v>1</v>
      </c>
      <c r="J46" s="62"/>
      <c r="K46" s="63">
        <v>62</v>
      </c>
      <c r="L46" s="63">
        <v>0</v>
      </c>
      <c r="M46" s="64"/>
      <c r="N46" s="65" t="s">
        <v>349</v>
      </c>
      <c r="O46" s="62"/>
      <c r="P46" s="62">
        <v>1</v>
      </c>
      <c r="Q46" s="63">
        <v>0</v>
      </c>
      <c r="R46" s="63">
        <v>45</v>
      </c>
    </row>
    <row r="47" spans="1:18" ht="12.75">
      <c r="A47" s="7" t="s">
        <v>202</v>
      </c>
      <c r="B47" s="65" t="s">
        <v>339</v>
      </c>
      <c r="C47" s="62"/>
      <c r="D47" s="62">
        <v>1</v>
      </c>
      <c r="E47" s="63">
        <v>28</v>
      </c>
      <c r="F47" s="63">
        <v>56</v>
      </c>
      <c r="G47" s="60"/>
      <c r="H47" s="65" t="s">
        <v>331</v>
      </c>
      <c r="I47" s="62"/>
      <c r="J47" s="62">
        <v>1</v>
      </c>
      <c r="K47" s="63">
        <v>13</v>
      </c>
      <c r="L47" s="63">
        <v>31</v>
      </c>
      <c r="M47" s="64"/>
      <c r="N47" s="61" t="s">
        <v>182</v>
      </c>
      <c r="O47" s="62"/>
      <c r="P47" s="62">
        <v>1</v>
      </c>
      <c r="Q47" s="63">
        <v>6</v>
      </c>
      <c r="R47" s="63">
        <v>50</v>
      </c>
    </row>
    <row r="48" spans="1:18" ht="12.75">
      <c r="A48" s="7" t="s">
        <v>203</v>
      </c>
      <c r="B48" s="65"/>
      <c r="C48" s="62"/>
      <c r="D48" s="62"/>
      <c r="E48" s="63"/>
      <c r="F48" s="63"/>
      <c r="G48" s="60"/>
      <c r="H48" s="65" t="s">
        <v>405</v>
      </c>
      <c r="I48" s="62"/>
      <c r="J48" s="62">
        <v>1</v>
      </c>
      <c r="K48" s="63">
        <v>13</v>
      </c>
      <c r="L48" s="63">
        <v>14</v>
      </c>
      <c r="M48" s="64"/>
      <c r="N48" s="65" t="s">
        <v>407</v>
      </c>
      <c r="O48" s="62"/>
      <c r="P48" s="62">
        <v>1</v>
      </c>
      <c r="Q48" s="63">
        <v>14</v>
      </c>
      <c r="R48" s="63">
        <v>42</v>
      </c>
    </row>
    <row r="49" spans="1:18" ht="12.75">
      <c r="A49" s="7" t="s">
        <v>204</v>
      </c>
      <c r="B49" s="65"/>
      <c r="C49" s="62"/>
      <c r="D49" s="62"/>
      <c r="E49" s="63"/>
      <c r="F49" s="63"/>
      <c r="G49" s="60"/>
      <c r="H49" s="65" t="s">
        <v>406</v>
      </c>
      <c r="I49" s="62">
        <v>1</v>
      </c>
      <c r="J49" s="62"/>
      <c r="K49" s="63">
        <v>28</v>
      </c>
      <c r="L49" s="63">
        <v>0</v>
      </c>
      <c r="M49" s="64"/>
      <c r="N49" s="65"/>
      <c r="O49" s="62"/>
      <c r="P49" s="62"/>
      <c r="Q49" s="63"/>
      <c r="R49" s="63"/>
    </row>
    <row r="50" spans="2:18" ht="12.75">
      <c r="B50" s="65"/>
      <c r="C50" s="62"/>
      <c r="D50" s="62"/>
      <c r="E50" s="63"/>
      <c r="F50" s="63"/>
      <c r="G50" s="60"/>
      <c r="H50" s="65"/>
      <c r="I50" s="62"/>
      <c r="J50" s="62"/>
      <c r="K50" s="63"/>
      <c r="L50" s="63"/>
      <c r="M50" s="64"/>
      <c r="N50" s="65"/>
      <c r="O50" s="62"/>
      <c r="P50" s="62"/>
      <c r="Q50" s="63"/>
      <c r="R50" s="63"/>
    </row>
    <row r="51" spans="2:18" ht="12.75">
      <c r="B51" s="65"/>
      <c r="C51" s="62"/>
      <c r="D51" s="62"/>
      <c r="E51" s="63"/>
      <c r="F51" s="63"/>
      <c r="G51" s="60"/>
      <c r="H51" s="65"/>
      <c r="I51" s="62"/>
      <c r="J51" s="62"/>
      <c r="K51" s="63"/>
      <c r="L51" s="63"/>
      <c r="M51" s="64"/>
      <c r="N51" s="65"/>
      <c r="O51" s="62"/>
      <c r="P51" s="62"/>
      <c r="Q51" s="63"/>
      <c r="R51" s="63"/>
    </row>
    <row r="52" spans="1:18" ht="12.75">
      <c r="A52" s="5" t="s">
        <v>186</v>
      </c>
      <c r="B52" s="51" t="s">
        <v>169</v>
      </c>
      <c r="C52" s="54">
        <f>SUM(C40:C51)</f>
        <v>4</v>
      </c>
      <c r="D52" s="54">
        <f>SUM(D40:D51)</f>
        <v>4</v>
      </c>
      <c r="E52" s="55">
        <f>SUM(E40:E51)</f>
        <v>218</v>
      </c>
      <c r="F52" s="55">
        <f>SUM(F40:F51)</f>
        <v>218</v>
      </c>
      <c r="G52" s="53"/>
      <c r="H52" s="51" t="s">
        <v>300</v>
      </c>
      <c r="I52" s="54">
        <f>SUM(I40:I51)</f>
        <v>5</v>
      </c>
      <c r="J52" s="54">
        <f>SUM(J40:J51)</f>
        <v>5</v>
      </c>
      <c r="K52" s="55">
        <f>SUM(K40:K51)</f>
        <v>268</v>
      </c>
      <c r="L52" s="55">
        <f>SUM(L40:L51)</f>
        <v>142</v>
      </c>
      <c r="M52" s="56"/>
      <c r="N52" s="51" t="s">
        <v>348</v>
      </c>
      <c r="O52" s="54">
        <f>SUM(O40:O51)</f>
        <v>1</v>
      </c>
      <c r="P52" s="54">
        <f>SUM(P40:P51)</f>
        <v>5</v>
      </c>
      <c r="Q52" s="55">
        <f>SUM(Q40:Q51)</f>
        <v>70</v>
      </c>
      <c r="R52" s="55">
        <f>SUM(R40:R51)</f>
        <v>235</v>
      </c>
    </row>
    <row r="53" spans="1:18" ht="12.75">
      <c r="A53" s="5" t="s">
        <v>187</v>
      </c>
      <c r="B53" s="51" t="s">
        <v>214</v>
      </c>
      <c r="C53" s="54">
        <f>SUM(C40:C43)</f>
        <v>1</v>
      </c>
      <c r="D53" s="54">
        <f>SUM(D40:D43)</f>
        <v>3</v>
      </c>
      <c r="E53" s="55">
        <f>SUM(E40:E43)</f>
        <v>65</v>
      </c>
      <c r="F53" s="55">
        <f>SUM(F40:F43)</f>
        <v>122</v>
      </c>
      <c r="G53" s="53"/>
      <c r="H53" s="51" t="s">
        <v>372</v>
      </c>
      <c r="I53" s="54">
        <f>SUM(I40:I45)</f>
        <v>3</v>
      </c>
      <c r="J53" s="54">
        <f>SUM(J40:J45)</f>
        <v>3</v>
      </c>
      <c r="K53" s="55">
        <f>SUM(K40:K45)</f>
        <v>152</v>
      </c>
      <c r="L53" s="55">
        <f>SUM(L40:L45)</f>
        <v>97</v>
      </c>
      <c r="M53" s="56"/>
      <c r="N53" s="51" t="s">
        <v>348</v>
      </c>
      <c r="O53" s="54">
        <f>SUM(O43)+(O44)+(O45)+(O48)</f>
        <v>1</v>
      </c>
      <c r="P53" s="54">
        <f>SUM(P43)+(P44)+(P45)+(P48)</f>
        <v>3</v>
      </c>
      <c r="Q53" s="55">
        <f>SUM(Q43)+(Q44)+(Q45)+(Q48)</f>
        <v>64</v>
      </c>
      <c r="R53" s="55">
        <f>SUM(R43)+(R44)+(R45)+(R48)</f>
        <v>140</v>
      </c>
    </row>
    <row r="54" spans="1:18" ht="12.75">
      <c r="A54" s="67"/>
      <c r="B54" s="71"/>
      <c r="C54" s="72"/>
      <c r="D54" s="72"/>
      <c r="E54" s="73"/>
      <c r="F54" s="73"/>
      <c r="G54" s="67"/>
      <c r="H54" s="71"/>
      <c r="I54" s="72"/>
      <c r="J54" s="72"/>
      <c r="K54" s="73"/>
      <c r="L54" s="73"/>
      <c r="M54" s="71"/>
      <c r="N54" s="71"/>
      <c r="O54" s="72"/>
      <c r="P54" s="72"/>
      <c r="Q54" s="73"/>
      <c r="R54" s="73"/>
    </row>
    <row r="55" spans="1:18" ht="12.75">
      <c r="A55" s="5"/>
      <c r="B55" s="51" t="s">
        <v>189</v>
      </c>
      <c r="C55" s="54"/>
      <c r="D55" s="54"/>
      <c r="E55" s="55"/>
      <c r="F55" s="55"/>
      <c r="G55" s="53"/>
      <c r="H55" s="51" t="s">
        <v>172</v>
      </c>
      <c r="I55" s="54"/>
      <c r="J55" s="54"/>
      <c r="K55" s="55"/>
      <c r="L55" s="55"/>
      <c r="M55" s="56"/>
      <c r="N55" s="51" t="s">
        <v>410</v>
      </c>
      <c r="O55" s="54"/>
      <c r="P55" s="54"/>
      <c r="Q55" s="55"/>
      <c r="R55" s="55"/>
    </row>
    <row r="56" spans="1:18" ht="12.75">
      <c r="A56" s="5" t="s">
        <v>173</v>
      </c>
      <c r="B56" s="58" t="s">
        <v>191</v>
      </c>
      <c r="C56" s="54" t="s">
        <v>175</v>
      </c>
      <c r="D56" s="54" t="s">
        <v>176</v>
      </c>
      <c r="E56" s="55" t="s">
        <v>99</v>
      </c>
      <c r="F56" s="55" t="s">
        <v>178</v>
      </c>
      <c r="G56" s="53"/>
      <c r="H56" s="51" t="s">
        <v>179</v>
      </c>
      <c r="I56" s="54" t="s">
        <v>175</v>
      </c>
      <c r="J56" s="54" t="s">
        <v>176</v>
      </c>
      <c r="K56" s="55" t="s">
        <v>180</v>
      </c>
      <c r="L56" s="55" t="s">
        <v>178</v>
      </c>
      <c r="M56" s="56"/>
      <c r="N56" s="51" t="s">
        <v>411</v>
      </c>
      <c r="O56" s="54" t="s">
        <v>175</v>
      </c>
      <c r="P56" s="54" t="s">
        <v>176</v>
      </c>
      <c r="Q56" s="55" t="s">
        <v>412</v>
      </c>
      <c r="R56" s="55" t="s">
        <v>178</v>
      </c>
    </row>
    <row r="57" spans="1:18" ht="12.75">
      <c r="A57" s="7" t="s">
        <v>195</v>
      </c>
      <c r="B57" s="65" t="s">
        <v>250</v>
      </c>
      <c r="C57" s="62">
        <v>1</v>
      </c>
      <c r="D57" s="62"/>
      <c r="E57" s="63">
        <v>20</v>
      </c>
      <c r="F57" s="63">
        <v>0</v>
      </c>
      <c r="G57" s="60"/>
      <c r="H57" s="65" t="s">
        <v>251</v>
      </c>
      <c r="I57" s="62">
        <v>1</v>
      </c>
      <c r="J57" s="62"/>
      <c r="K57" s="63">
        <v>55</v>
      </c>
      <c r="L57" s="63">
        <v>18</v>
      </c>
      <c r="M57" s="64"/>
      <c r="N57" s="43" t="s">
        <v>413</v>
      </c>
      <c r="O57" s="62">
        <v>1</v>
      </c>
      <c r="P57" s="62"/>
      <c r="Q57" s="63">
        <v>31</v>
      </c>
      <c r="R57" s="63">
        <v>25</v>
      </c>
    </row>
    <row r="58" spans="1:18" ht="12.75">
      <c r="A58" s="7" t="s">
        <v>196</v>
      </c>
      <c r="B58" s="65" t="s">
        <v>184</v>
      </c>
      <c r="C58" s="62"/>
      <c r="D58" s="62">
        <v>1</v>
      </c>
      <c r="E58" s="63">
        <v>0</v>
      </c>
      <c r="F58" s="63">
        <v>35</v>
      </c>
      <c r="G58" s="60"/>
      <c r="H58" s="65" t="s">
        <v>181</v>
      </c>
      <c r="I58" s="62">
        <v>1</v>
      </c>
      <c r="J58" s="62"/>
      <c r="K58" s="63">
        <v>20</v>
      </c>
      <c r="L58" s="63">
        <v>0</v>
      </c>
      <c r="M58" s="64"/>
      <c r="N58" s="43" t="s">
        <v>422</v>
      </c>
      <c r="O58" s="62">
        <v>1</v>
      </c>
      <c r="P58" s="62"/>
      <c r="Q58" s="63">
        <v>42</v>
      </c>
      <c r="R58" s="63">
        <v>13</v>
      </c>
    </row>
    <row r="59" spans="1:18" ht="12.75">
      <c r="A59" s="7" t="s">
        <v>197</v>
      </c>
      <c r="B59" s="65" t="s">
        <v>230</v>
      </c>
      <c r="C59" s="62"/>
      <c r="D59" s="62">
        <v>1</v>
      </c>
      <c r="E59" s="63">
        <v>14</v>
      </c>
      <c r="F59" s="63">
        <v>33</v>
      </c>
      <c r="G59" s="60"/>
      <c r="H59" s="65" t="s">
        <v>185</v>
      </c>
      <c r="I59" s="62">
        <v>1</v>
      </c>
      <c r="J59" s="62"/>
      <c r="K59" s="63">
        <v>33</v>
      </c>
      <c r="L59" s="63">
        <v>14</v>
      </c>
      <c r="M59" s="64"/>
      <c r="N59" s="65" t="s">
        <v>414</v>
      </c>
      <c r="O59" s="62"/>
      <c r="P59" s="62">
        <v>1</v>
      </c>
      <c r="Q59" s="63">
        <v>0</v>
      </c>
      <c r="R59" s="63">
        <v>39</v>
      </c>
    </row>
    <row r="60" spans="1:18" ht="12.75">
      <c r="A60" s="7" t="s">
        <v>198</v>
      </c>
      <c r="B60" s="65" t="s">
        <v>181</v>
      </c>
      <c r="C60" s="62"/>
      <c r="D60" s="62">
        <v>1</v>
      </c>
      <c r="E60" s="63">
        <v>0</v>
      </c>
      <c r="F60" s="63">
        <v>26</v>
      </c>
      <c r="G60" s="60"/>
      <c r="H60" s="65" t="s">
        <v>183</v>
      </c>
      <c r="I60" s="62">
        <v>1</v>
      </c>
      <c r="J60" s="62"/>
      <c r="K60" s="63">
        <v>42</v>
      </c>
      <c r="L60" s="63">
        <v>14</v>
      </c>
      <c r="M60" s="64"/>
      <c r="N60" s="65" t="s">
        <v>248</v>
      </c>
      <c r="O60" s="62"/>
      <c r="P60" s="62">
        <v>1</v>
      </c>
      <c r="Q60" s="63">
        <v>12</v>
      </c>
      <c r="R60" s="63">
        <v>21</v>
      </c>
    </row>
    <row r="61" spans="1:18" ht="12.75">
      <c r="A61" s="7" t="s">
        <v>199</v>
      </c>
      <c r="B61" s="65" t="s">
        <v>240</v>
      </c>
      <c r="C61" s="62"/>
      <c r="D61" s="62">
        <v>1</v>
      </c>
      <c r="E61" s="63">
        <v>21</v>
      </c>
      <c r="F61" s="63">
        <v>23</v>
      </c>
      <c r="G61" s="60"/>
      <c r="H61" s="65" t="s">
        <v>241</v>
      </c>
      <c r="I61" s="62">
        <v>1</v>
      </c>
      <c r="J61" s="62"/>
      <c r="K61" s="63">
        <v>33</v>
      </c>
      <c r="L61" s="63">
        <v>0</v>
      </c>
      <c r="M61" s="64"/>
      <c r="N61" s="65" t="s">
        <v>415</v>
      </c>
      <c r="O61" s="62"/>
      <c r="P61" s="62">
        <v>1</v>
      </c>
      <c r="Q61" s="63">
        <v>10</v>
      </c>
      <c r="R61" s="63">
        <v>41</v>
      </c>
    </row>
    <row r="62" spans="1:18" ht="12.75">
      <c r="A62" s="7" t="s">
        <v>200</v>
      </c>
      <c r="B62" s="65" t="s">
        <v>312</v>
      </c>
      <c r="C62" s="62">
        <v>1</v>
      </c>
      <c r="D62" s="62"/>
      <c r="E62" s="63">
        <v>43</v>
      </c>
      <c r="F62" s="63">
        <v>42</v>
      </c>
      <c r="G62" s="60"/>
      <c r="H62" s="65" t="s">
        <v>245</v>
      </c>
      <c r="I62" s="62">
        <v>1</v>
      </c>
      <c r="J62" s="62"/>
      <c r="K62" s="63">
        <v>48</v>
      </c>
      <c r="L62" s="63">
        <v>7</v>
      </c>
      <c r="M62" s="64"/>
      <c r="N62" s="65" t="s">
        <v>416</v>
      </c>
      <c r="O62" s="62"/>
      <c r="P62" s="62"/>
      <c r="Q62" s="63"/>
      <c r="R62" s="63"/>
    </row>
    <row r="63" spans="1:18" ht="12.75">
      <c r="A63" s="7" t="s">
        <v>201</v>
      </c>
      <c r="B63" s="65" t="s">
        <v>301</v>
      </c>
      <c r="C63" s="62"/>
      <c r="D63" s="62">
        <v>1</v>
      </c>
      <c r="E63" s="63">
        <v>0</v>
      </c>
      <c r="F63" s="63">
        <v>43</v>
      </c>
      <c r="G63" s="60"/>
      <c r="H63" s="65" t="s">
        <v>380</v>
      </c>
      <c r="I63" s="62"/>
      <c r="J63" s="62"/>
      <c r="K63" s="63"/>
      <c r="L63" s="63"/>
      <c r="M63" s="64"/>
      <c r="N63" s="65" t="s">
        <v>417</v>
      </c>
      <c r="O63" s="62">
        <v>1</v>
      </c>
      <c r="P63" s="62"/>
      <c r="Q63" s="63">
        <v>68</v>
      </c>
      <c r="R63" s="63">
        <v>0</v>
      </c>
    </row>
    <row r="64" spans="1:18" ht="12.75">
      <c r="A64" s="7" t="s">
        <v>202</v>
      </c>
      <c r="B64" s="65" t="s">
        <v>363</v>
      </c>
      <c r="C64" s="62">
        <v>1</v>
      </c>
      <c r="D64" s="62"/>
      <c r="E64" s="63">
        <v>42</v>
      </c>
      <c r="F64" s="63">
        <v>21</v>
      </c>
      <c r="G64" s="60"/>
      <c r="H64" s="65" t="s">
        <v>332</v>
      </c>
      <c r="I64" s="62">
        <v>1</v>
      </c>
      <c r="J64" s="62"/>
      <c r="K64" s="63">
        <v>27</v>
      </c>
      <c r="L64" s="63">
        <v>0</v>
      </c>
      <c r="M64" s="64"/>
      <c r="N64" s="65" t="s">
        <v>418</v>
      </c>
      <c r="O64" s="62"/>
      <c r="P64" s="62">
        <v>1</v>
      </c>
      <c r="Q64" s="63">
        <v>14</v>
      </c>
      <c r="R64" s="63">
        <v>52</v>
      </c>
    </row>
    <row r="65" spans="1:18" ht="12.75">
      <c r="A65" s="7" t="s">
        <v>203</v>
      </c>
      <c r="B65" s="61" t="s">
        <v>182</v>
      </c>
      <c r="C65" s="62"/>
      <c r="D65" s="62">
        <v>1</v>
      </c>
      <c r="E65" s="63">
        <v>13</v>
      </c>
      <c r="F65" s="63">
        <v>26</v>
      </c>
      <c r="G65" s="60"/>
      <c r="H65" s="65" t="s">
        <v>365</v>
      </c>
      <c r="I65" s="62">
        <v>1</v>
      </c>
      <c r="J65" s="62"/>
      <c r="K65" s="63">
        <v>28</v>
      </c>
      <c r="L65" s="63">
        <v>20</v>
      </c>
      <c r="M65" s="64"/>
      <c r="N65" s="65" t="s">
        <v>419</v>
      </c>
      <c r="O65" s="62"/>
      <c r="P65" s="62">
        <v>1</v>
      </c>
      <c r="Q65" s="63">
        <v>0</v>
      </c>
      <c r="R65" s="63">
        <v>24</v>
      </c>
    </row>
    <row r="66" spans="1:18" ht="12.75">
      <c r="A66" s="7" t="s">
        <v>204</v>
      </c>
      <c r="B66" s="65" t="s">
        <v>364</v>
      </c>
      <c r="C66" s="62">
        <v>1</v>
      </c>
      <c r="D66" s="62"/>
      <c r="E66" s="63">
        <v>42</v>
      </c>
      <c r="F66" s="63">
        <v>28</v>
      </c>
      <c r="G66" s="60"/>
      <c r="H66" s="65" t="s">
        <v>409</v>
      </c>
      <c r="I66" s="62"/>
      <c r="J66" s="62">
        <v>1</v>
      </c>
      <c r="K66" s="63">
        <v>6</v>
      </c>
      <c r="L66" s="63">
        <v>10</v>
      </c>
      <c r="M66" s="64"/>
      <c r="N66" s="61" t="s">
        <v>182</v>
      </c>
      <c r="O66" s="62"/>
      <c r="P66" s="62">
        <v>1</v>
      </c>
      <c r="Q66" s="63">
        <v>3</v>
      </c>
      <c r="R66" s="63">
        <v>28</v>
      </c>
    </row>
    <row r="67" spans="2:13" ht="12.75">
      <c r="B67" s="65"/>
      <c r="C67" s="62"/>
      <c r="D67" s="62"/>
      <c r="E67" s="63"/>
      <c r="F67" s="63"/>
      <c r="G67" s="60"/>
      <c r="H67" s="65"/>
      <c r="I67" s="62"/>
      <c r="J67" s="62"/>
      <c r="K67" s="63"/>
      <c r="L67" s="63"/>
      <c r="M67" s="64"/>
    </row>
    <row r="68" spans="2:18" ht="12.75">
      <c r="B68" s="65"/>
      <c r="C68" s="62"/>
      <c r="D68" s="62"/>
      <c r="E68" s="63"/>
      <c r="F68" s="63"/>
      <c r="G68" s="60"/>
      <c r="H68" s="65"/>
      <c r="I68" s="62"/>
      <c r="J68" s="62"/>
      <c r="K68" s="63"/>
      <c r="L68" s="63"/>
      <c r="M68" s="64"/>
      <c r="N68" s="65"/>
      <c r="O68" s="62"/>
      <c r="P68" s="62"/>
      <c r="Q68" s="63"/>
      <c r="R68" s="63"/>
    </row>
    <row r="69" spans="1:18" ht="12.75">
      <c r="A69" s="5" t="s">
        <v>186</v>
      </c>
      <c r="B69" s="51" t="s">
        <v>102</v>
      </c>
      <c r="C69" s="54">
        <f>SUM(C57:C68)</f>
        <v>4</v>
      </c>
      <c r="D69" s="54">
        <f>SUM(D57:D68)</f>
        <v>6</v>
      </c>
      <c r="E69" s="55">
        <f>SUM(E57:E68)</f>
        <v>195</v>
      </c>
      <c r="F69" s="55">
        <f>SUM(F57:F68)</f>
        <v>277</v>
      </c>
      <c r="G69" s="53"/>
      <c r="H69" s="51" t="s">
        <v>97</v>
      </c>
      <c r="I69" s="54">
        <f>SUM(I57:I68)</f>
        <v>8</v>
      </c>
      <c r="J69" s="54">
        <f>SUM(J57:J68)</f>
        <v>1</v>
      </c>
      <c r="K69" s="55">
        <f>SUM(K57:K68)</f>
        <v>292</v>
      </c>
      <c r="L69" s="55">
        <f>SUM(L57:L68)</f>
        <v>83</v>
      </c>
      <c r="M69" s="56"/>
      <c r="N69" s="51" t="s">
        <v>420</v>
      </c>
      <c r="O69" s="54">
        <f>SUM(O57:O68)</f>
        <v>3</v>
      </c>
      <c r="P69" s="54">
        <f>SUM(P57:P68)</f>
        <v>6</v>
      </c>
      <c r="Q69" s="55">
        <f>SUM(Q57:Q68)</f>
        <v>180</v>
      </c>
      <c r="R69" s="55">
        <f>SUM(R57:R68)</f>
        <v>243</v>
      </c>
    </row>
    <row r="70" spans="1:18" ht="12.75">
      <c r="A70" s="5" t="s">
        <v>187</v>
      </c>
      <c r="B70" s="51" t="s">
        <v>193</v>
      </c>
      <c r="C70" s="54">
        <f>SUM(C58:C62)</f>
        <v>1</v>
      </c>
      <c r="D70" s="54">
        <f>SUM(D58:D62)</f>
        <v>4</v>
      </c>
      <c r="E70" s="55">
        <f>SUM(E58:E62)</f>
        <v>78</v>
      </c>
      <c r="F70" s="55">
        <f>SUM(F58:F62)</f>
        <v>159</v>
      </c>
      <c r="G70" s="53"/>
      <c r="H70" s="51" t="s">
        <v>188</v>
      </c>
      <c r="I70" s="54">
        <f>SUM(I58:I62)</f>
        <v>5</v>
      </c>
      <c r="J70" s="54">
        <f>SUM(J58:J62)</f>
        <v>0</v>
      </c>
      <c r="K70" s="55">
        <f>SUM(K58:K62)</f>
        <v>176</v>
      </c>
      <c r="L70" s="55">
        <f>SUM(L58:L62)</f>
        <v>35</v>
      </c>
      <c r="M70" s="56"/>
      <c r="N70" s="51" t="s">
        <v>421</v>
      </c>
      <c r="O70" s="54">
        <f>SUM(O57)+(O58)+(O60)</f>
        <v>2</v>
      </c>
      <c r="P70" s="54">
        <f>SUM(P57)+(P58)+(P60)</f>
        <v>1</v>
      </c>
      <c r="Q70" s="55">
        <f>SUM(Q57)+(Q58)+(Q60)</f>
        <v>85</v>
      </c>
      <c r="R70" s="55">
        <f>SUM(R57)+(R58)+(R60)</f>
        <v>59</v>
      </c>
    </row>
    <row r="72" ht="12.75">
      <c r="A72" s="7" t="s">
        <v>442</v>
      </c>
    </row>
    <row r="73" ht="12.75">
      <c r="A73" s="7" t="s">
        <v>443</v>
      </c>
    </row>
    <row r="74" ht="12.75">
      <c r="A74" s="7" t="s">
        <v>444</v>
      </c>
    </row>
  </sheetData>
  <sheetProtection/>
  <printOptions/>
  <pageMargins left="0.5" right="0.5" top="0.5" bottom="0.5" header="0.3" footer="0.3"/>
  <pageSetup horizontalDpi="600" verticalDpi="600" orientation="portrait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6</v>
      </c>
      <c r="D4" s="1">
        <v>0</v>
      </c>
      <c r="E4" s="1">
        <v>8</v>
      </c>
      <c r="F4" s="1"/>
      <c r="G4" s="1"/>
      <c r="H4" s="1">
        <f>SUM(B4:G4)</f>
        <v>14</v>
      </c>
      <c r="I4" s="24"/>
      <c r="J4" s="1"/>
    </row>
    <row r="5" spans="1:10" ht="12.75">
      <c r="A5" t="s">
        <v>100</v>
      </c>
      <c r="B5" s="1">
        <v>14</v>
      </c>
      <c r="C5" s="1">
        <v>13</v>
      </c>
      <c r="D5" s="1">
        <v>8</v>
      </c>
      <c r="E5" s="1">
        <v>13</v>
      </c>
      <c r="F5" s="1"/>
      <c r="G5" s="1"/>
      <c r="H5" s="1">
        <f>SUM(B5:G5)</f>
        <v>48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18</v>
      </c>
      <c r="C8" s="8">
        <f>SUM(C9:C11)</f>
        <v>13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6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14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0.2857142857142857</v>
      </c>
      <c r="C14" s="10">
        <f>SUM(C13/C12)</f>
        <v>0.2857142857142857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76</v>
      </c>
      <c r="C18" s="8">
        <f>SUM(C19)+(C24)</f>
        <v>39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35</v>
      </c>
      <c r="C19" s="8">
        <v>23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157</v>
      </c>
      <c r="C20" s="8">
        <v>146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176</v>
      </c>
      <c r="C21" s="8">
        <v>200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333</v>
      </c>
      <c r="C22" s="8">
        <f>SUM(C20)+(C21)</f>
        <v>346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16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41</v>
      </c>
      <c r="C24" s="8">
        <v>16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127</v>
      </c>
      <c r="C27" s="8">
        <v>147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25.4</v>
      </c>
      <c r="C28" s="9">
        <f>SUM(C27/C26)</f>
        <v>36.75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6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3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50</v>
      </c>
      <c r="C32" s="8">
        <v>24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119</v>
      </c>
      <c r="C33" s="47" t="s">
        <v>120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20</v>
      </c>
      <c r="C36" s="8">
        <v>91</v>
      </c>
      <c r="D36" s="9">
        <f aca="true" t="shared" si="0" ref="D36:D44">SUM(C36)/(B36)</f>
        <v>4.55</v>
      </c>
      <c r="E36" s="1">
        <v>22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7</v>
      </c>
      <c r="C37" s="8">
        <v>38</v>
      </c>
      <c r="D37" s="9">
        <f t="shared" si="0"/>
        <v>5.428571428571429</v>
      </c>
      <c r="E37" s="1">
        <v>31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123</v>
      </c>
      <c r="B38" s="8">
        <v>1</v>
      </c>
      <c r="C38" s="8">
        <v>17</v>
      </c>
      <c r="D38" s="9">
        <f t="shared" si="0"/>
        <v>17</v>
      </c>
      <c r="E38" s="1">
        <v>17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124</v>
      </c>
      <c r="B39" s="8">
        <v>3</v>
      </c>
      <c r="C39" s="8">
        <v>16</v>
      </c>
      <c r="D39" s="9">
        <f t="shared" si="0"/>
        <v>5.333333333333333</v>
      </c>
      <c r="E39" s="1">
        <v>14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125</v>
      </c>
      <c r="B40" s="8">
        <v>2</v>
      </c>
      <c r="C40" s="8">
        <v>10</v>
      </c>
      <c r="D40" s="9">
        <f t="shared" si="0"/>
        <v>5</v>
      </c>
      <c r="E40" s="1">
        <v>7</v>
      </c>
      <c r="F40" s="8">
        <v>1</v>
      </c>
      <c r="G40" s="8"/>
      <c r="H40" s="8"/>
      <c r="I40" s="8"/>
      <c r="J40" s="8"/>
      <c r="K40" s="8"/>
    </row>
    <row r="41" spans="1:11" ht="12.75">
      <c r="A41" s="7" t="s">
        <v>126</v>
      </c>
      <c r="B41" s="8">
        <v>1</v>
      </c>
      <c r="C41" s="8">
        <v>0</v>
      </c>
      <c r="D41" s="9">
        <f t="shared" si="0"/>
        <v>0</v>
      </c>
      <c r="E41" s="1" t="s">
        <v>127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87</v>
      </c>
      <c r="B42" s="8">
        <v>1</v>
      </c>
      <c r="C42" s="8">
        <v>-15</v>
      </c>
      <c r="D42" s="9">
        <f t="shared" si="0"/>
        <v>-15</v>
      </c>
      <c r="E42" s="1" t="s">
        <v>127</v>
      </c>
      <c r="F42" s="8">
        <v>0</v>
      </c>
      <c r="G42" s="8"/>
      <c r="H42" s="8"/>
      <c r="I42" s="8"/>
      <c r="J42" s="8"/>
      <c r="K42" s="8"/>
    </row>
    <row r="43" spans="1:11" ht="12.75">
      <c r="A43" s="5" t="s">
        <v>8</v>
      </c>
      <c r="B43" s="6">
        <f>SUM(B36:B42)</f>
        <v>35</v>
      </c>
      <c r="C43" s="6">
        <f>SUM(C36:C42)</f>
        <v>157</v>
      </c>
      <c r="D43" s="15">
        <f t="shared" si="0"/>
        <v>4.485714285714286</v>
      </c>
      <c r="E43" s="6">
        <v>31</v>
      </c>
      <c r="F43" s="6">
        <f>SUM(F36:F42)</f>
        <v>1</v>
      </c>
      <c r="G43" s="6"/>
      <c r="H43" s="6"/>
      <c r="I43" s="6"/>
      <c r="J43" s="6"/>
      <c r="K43" s="6"/>
    </row>
    <row r="44" spans="1:11" ht="12.75">
      <c r="A44" s="5" t="s">
        <v>100</v>
      </c>
      <c r="B44" s="6">
        <f>C19</f>
        <v>23</v>
      </c>
      <c r="C44" s="6">
        <f>C20</f>
        <v>146</v>
      </c>
      <c r="D44" s="15">
        <f t="shared" si="0"/>
        <v>6.3478260869565215</v>
      </c>
      <c r="E44" s="6" t="s">
        <v>128</v>
      </c>
      <c r="F44" s="6">
        <v>3</v>
      </c>
      <c r="G44" s="6"/>
      <c r="H44" s="6"/>
      <c r="I44" s="6"/>
      <c r="J44" s="6"/>
      <c r="K44" s="6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5" t="s">
        <v>43</v>
      </c>
      <c r="B46" s="6" t="s">
        <v>44</v>
      </c>
      <c r="C46" s="6" t="s">
        <v>39</v>
      </c>
      <c r="D46" s="6" t="s">
        <v>45</v>
      </c>
      <c r="E46" s="6" t="s">
        <v>46</v>
      </c>
      <c r="F46" s="6" t="s">
        <v>40</v>
      </c>
      <c r="G46" s="6" t="s">
        <v>47</v>
      </c>
      <c r="H46" s="6" t="s">
        <v>42</v>
      </c>
      <c r="I46" s="6" t="s">
        <v>41</v>
      </c>
      <c r="J46" s="6"/>
      <c r="K46" s="6"/>
    </row>
    <row r="47" spans="1:11" ht="12.75">
      <c r="A47" s="7" t="s">
        <v>122</v>
      </c>
      <c r="B47" s="8">
        <v>16</v>
      </c>
      <c r="C47" s="8">
        <v>39</v>
      </c>
      <c r="D47" s="8">
        <v>2</v>
      </c>
      <c r="E47" s="10">
        <f>SUM(B47)/(C47)</f>
        <v>0.41025641025641024</v>
      </c>
      <c r="F47" s="8">
        <v>176</v>
      </c>
      <c r="G47" s="16">
        <f>SUM(F47)/(C47)</f>
        <v>4.512820512820513</v>
      </c>
      <c r="H47" s="8">
        <v>1</v>
      </c>
      <c r="I47" s="1" t="s">
        <v>129</v>
      </c>
      <c r="J47" s="8"/>
      <c r="K47" s="8"/>
    </row>
    <row r="48" spans="1:11" ht="12.75">
      <c r="A48" s="7" t="s">
        <v>94</v>
      </c>
      <c r="B48" s="8">
        <v>0</v>
      </c>
      <c r="C48" s="8">
        <v>2</v>
      </c>
      <c r="D48" s="8"/>
      <c r="E48" s="10"/>
      <c r="F48" s="8"/>
      <c r="G48" s="16"/>
      <c r="H48" s="8"/>
      <c r="I48" s="1"/>
      <c r="J48" s="8"/>
      <c r="K48" s="8"/>
    </row>
    <row r="49" spans="1:11" ht="12.75">
      <c r="A49" s="5" t="s">
        <v>8</v>
      </c>
      <c r="B49" s="6">
        <f>SUM(B47:B48)</f>
        <v>16</v>
      </c>
      <c r="C49" s="6">
        <f>SUM(C47:C48)</f>
        <v>41</v>
      </c>
      <c r="D49" s="6">
        <f>SUM(D47:D48)</f>
        <v>2</v>
      </c>
      <c r="E49" s="17">
        <f>SUM(B49)/(C49)</f>
        <v>0.3902439024390244</v>
      </c>
      <c r="F49" s="6">
        <f>SUM(F47:F48)</f>
        <v>176</v>
      </c>
      <c r="G49" s="18">
        <f>SUM(F49)/(C49)</f>
        <v>4.2926829268292686</v>
      </c>
      <c r="H49" s="6">
        <f>SUM(H47:H48)</f>
        <v>1</v>
      </c>
      <c r="I49" s="6" t="s">
        <v>129</v>
      </c>
      <c r="J49" s="6"/>
      <c r="K49" s="6"/>
    </row>
    <row r="50" spans="1:11" ht="12.75">
      <c r="A50" s="5" t="s">
        <v>100</v>
      </c>
      <c r="B50" s="6">
        <f>C23</f>
        <v>7</v>
      </c>
      <c r="C50" s="6">
        <f>C24</f>
        <v>16</v>
      </c>
      <c r="D50" s="6">
        <f>C25</f>
        <v>0</v>
      </c>
      <c r="E50" s="17">
        <f>SUM(B50)/(C50)</f>
        <v>0.4375</v>
      </c>
      <c r="F50" s="6">
        <f>C21</f>
        <v>200</v>
      </c>
      <c r="G50" s="18">
        <f>SUM(F50)/(C50)</f>
        <v>12.5</v>
      </c>
      <c r="H50" s="6">
        <v>3</v>
      </c>
      <c r="I50" s="6" t="s">
        <v>130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/>
      <c r="H52" s="6"/>
      <c r="I52" s="6"/>
      <c r="J52" s="6"/>
      <c r="K52" s="6"/>
    </row>
    <row r="53" spans="1:11" ht="12.75">
      <c r="A53" s="7" t="s">
        <v>126</v>
      </c>
      <c r="B53" s="8">
        <v>6</v>
      </c>
      <c r="C53" s="8">
        <v>80</v>
      </c>
      <c r="D53" s="9">
        <f aca="true" t="shared" si="1" ref="D53:D59">SUM(C53)/(B53)</f>
        <v>13.333333333333334</v>
      </c>
      <c r="E53" s="1">
        <v>26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125</v>
      </c>
      <c r="B54" s="8">
        <v>4</v>
      </c>
      <c r="C54" s="8">
        <v>38</v>
      </c>
      <c r="D54" s="9">
        <f t="shared" si="1"/>
        <v>9.5</v>
      </c>
      <c r="E54" s="1">
        <v>19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121</v>
      </c>
      <c r="B55" s="8">
        <v>3</v>
      </c>
      <c r="C55" s="8">
        <v>19</v>
      </c>
      <c r="D55" s="9">
        <f t="shared" si="1"/>
        <v>6.333333333333333</v>
      </c>
      <c r="E55" s="1">
        <v>12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131</v>
      </c>
      <c r="B56" s="8">
        <v>2</v>
      </c>
      <c r="C56" s="8">
        <v>36</v>
      </c>
      <c r="D56" s="9">
        <f>SUM(C56)/(B56)</f>
        <v>18</v>
      </c>
      <c r="E56" s="1" t="s">
        <v>129</v>
      </c>
      <c r="F56" s="8">
        <v>1</v>
      </c>
      <c r="G56" s="8"/>
      <c r="H56" s="8"/>
      <c r="I56" s="8"/>
      <c r="J56" s="8"/>
      <c r="K56" s="8"/>
    </row>
    <row r="57" spans="1:11" ht="12.75">
      <c r="A57" s="7" t="s">
        <v>132</v>
      </c>
      <c r="B57" s="8">
        <v>1</v>
      </c>
      <c r="C57" s="8">
        <v>3</v>
      </c>
      <c r="D57" s="9">
        <f>SUM(C57)/(B57)</f>
        <v>3</v>
      </c>
      <c r="E57" s="1">
        <v>3</v>
      </c>
      <c r="F57" s="8">
        <v>0</v>
      </c>
      <c r="G57" s="8"/>
      <c r="H57" s="8"/>
      <c r="I57" s="8"/>
      <c r="J57" s="8"/>
      <c r="K57" s="8"/>
    </row>
    <row r="58" spans="1:11" ht="12.75">
      <c r="A58" s="5" t="s">
        <v>8</v>
      </c>
      <c r="B58" s="6">
        <f>SUM(B53:B57)</f>
        <v>16</v>
      </c>
      <c r="C58" s="6">
        <f>SUM(C53:C57)</f>
        <v>176</v>
      </c>
      <c r="D58" s="15">
        <f t="shared" si="1"/>
        <v>11</v>
      </c>
      <c r="E58" s="6" t="s">
        <v>129</v>
      </c>
      <c r="F58" s="6">
        <f>SUM(F53:F57)</f>
        <v>1</v>
      </c>
      <c r="G58" s="6"/>
      <c r="H58" s="6"/>
      <c r="I58" s="6"/>
      <c r="J58" s="6"/>
      <c r="K58" s="14"/>
    </row>
    <row r="59" spans="1:11" ht="12.75">
      <c r="A59" s="5" t="s">
        <v>100</v>
      </c>
      <c r="B59" s="6">
        <f>C23</f>
        <v>7</v>
      </c>
      <c r="C59" s="6">
        <f>C21</f>
        <v>200</v>
      </c>
      <c r="D59" s="15">
        <f t="shared" si="1"/>
        <v>28.571428571428573</v>
      </c>
      <c r="E59" s="6" t="s">
        <v>130</v>
      </c>
      <c r="F59" s="6">
        <v>3</v>
      </c>
      <c r="G59" s="6"/>
      <c r="H59" s="6"/>
      <c r="I59" s="6"/>
      <c r="J59" s="6"/>
      <c r="K59" s="14"/>
    </row>
    <row r="60" spans="1:11" ht="12.75">
      <c r="A60" s="5"/>
      <c r="B60" s="6"/>
      <c r="C60" s="6"/>
      <c r="D60" s="15"/>
      <c r="E60" s="6"/>
      <c r="F60" s="6"/>
      <c r="G60" s="6"/>
      <c r="H60" s="6"/>
      <c r="I60" s="6"/>
      <c r="J60" s="6"/>
      <c r="K60" s="14"/>
    </row>
    <row r="61" spans="1:11" ht="12.75">
      <c r="A61" s="5"/>
      <c r="B61" s="6" t="s">
        <v>42</v>
      </c>
      <c r="C61" s="6" t="s">
        <v>42</v>
      </c>
      <c r="D61" s="6" t="s">
        <v>42</v>
      </c>
      <c r="E61" s="6"/>
      <c r="F61" s="6"/>
      <c r="G61" s="6"/>
      <c r="H61" s="6"/>
      <c r="I61" s="6"/>
      <c r="J61" s="6"/>
      <c r="K61" s="14"/>
    </row>
    <row r="62" spans="1:11" ht="12.75">
      <c r="A62" s="5" t="s">
        <v>50</v>
      </c>
      <c r="B62" s="6" t="s">
        <v>51</v>
      </c>
      <c r="C62" s="6" t="s">
        <v>49</v>
      </c>
      <c r="D62" s="6" t="s">
        <v>93</v>
      </c>
      <c r="E62" s="6" t="s">
        <v>53</v>
      </c>
      <c r="F62" s="6" t="s">
        <v>54</v>
      </c>
      <c r="G62" s="6" t="s">
        <v>55</v>
      </c>
      <c r="H62" s="6" t="s">
        <v>56</v>
      </c>
      <c r="I62" s="6" t="s">
        <v>57</v>
      </c>
      <c r="J62" s="6"/>
      <c r="K62" s="14"/>
    </row>
    <row r="63" spans="1:11" ht="12.75">
      <c r="A63" s="7" t="s">
        <v>125</v>
      </c>
      <c r="B63" s="8">
        <v>1</v>
      </c>
      <c r="C63" s="8">
        <v>0</v>
      </c>
      <c r="D63" s="8">
        <v>0</v>
      </c>
      <c r="E63" s="8">
        <v>0</v>
      </c>
      <c r="F63" s="8">
        <v>1</v>
      </c>
      <c r="G63" s="8">
        <v>0</v>
      </c>
      <c r="H63" s="8">
        <v>0</v>
      </c>
      <c r="I63" s="8">
        <f>SUM(B63*6)+(C63*6)+(D63*6)+(E63)+(F63*2)+(G63*3)+(H63*2)</f>
        <v>8</v>
      </c>
      <c r="J63" s="8"/>
      <c r="K63" s="8"/>
    </row>
    <row r="64" spans="1:11" ht="12.75">
      <c r="A64" s="7" t="s">
        <v>131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6</v>
      </c>
      <c r="J64" s="8"/>
      <c r="K64" s="8"/>
    </row>
    <row r="65" spans="1:11" ht="12.75">
      <c r="A65" s="5" t="s">
        <v>8</v>
      </c>
      <c r="B65" s="6">
        <f aca="true" t="shared" si="2" ref="B65:H65">SUM(B63:B64)</f>
        <v>1</v>
      </c>
      <c r="C65" s="6">
        <f t="shared" si="2"/>
        <v>1</v>
      </c>
      <c r="D65" s="6">
        <f t="shared" si="2"/>
        <v>0</v>
      </c>
      <c r="E65" s="6">
        <f t="shared" si="2"/>
        <v>0</v>
      </c>
      <c r="F65" s="6">
        <f t="shared" si="2"/>
        <v>1</v>
      </c>
      <c r="G65" s="6">
        <f t="shared" si="2"/>
        <v>0</v>
      </c>
      <c r="H65" s="6">
        <f t="shared" si="2"/>
        <v>0</v>
      </c>
      <c r="I65" s="6">
        <f>SUM(B65*6)+(C65*6)+(D65*6)+(E65)+(F65*2)+(G65*3)+(H65*2)</f>
        <v>14</v>
      </c>
      <c r="J65" s="6"/>
      <c r="K65" s="14"/>
    </row>
    <row r="66" spans="1:11" ht="12.75">
      <c r="A66" s="5" t="s">
        <v>100</v>
      </c>
      <c r="B66" s="6">
        <f>F44</f>
        <v>3</v>
      </c>
      <c r="C66" s="6">
        <f>H50</f>
        <v>3</v>
      </c>
      <c r="D66" s="6">
        <f>SUM(F77)+(F81)+(F85)</f>
        <v>1</v>
      </c>
      <c r="E66" s="6">
        <f>B71</f>
        <v>4</v>
      </c>
      <c r="F66" s="6">
        <v>1</v>
      </c>
      <c r="G66" s="6">
        <f>E71</f>
        <v>0</v>
      </c>
      <c r="H66" s="6">
        <v>0</v>
      </c>
      <c r="I66" s="6">
        <f>SUM(B66*6)+(C66*6)+(D66*6)+(E66)+(F66*2)+(G66*3)+(H66*2)</f>
        <v>48</v>
      </c>
      <c r="J66" s="6"/>
      <c r="K66" s="14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ht="12.75">
      <c r="A68" s="5" t="s">
        <v>58</v>
      </c>
      <c r="B68" s="6" t="s">
        <v>59</v>
      </c>
      <c r="C68" s="6" t="s">
        <v>60</v>
      </c>
      <c r="D68" s="6" t="s">
        <v>46</v>
      </c>
      <c r="E68" s="6" t="s">
        <v>85</v>
      </c>
      <c r="F68" s="6" t="s">
        <v>61</v>
      </c>
      <c r="G68" s="6" t="s">
        <v>46</v>
      </c>
      <c r="H68" s="6" t="s">
        <v>41</v>
      </c>
      <c r="I68" s="6" t="s">
        <v>57</v>
      </c>
      <c r="J68" s="19" t="s">
        <v>72</v>
      </c>
      <c r="K68" s="14"/>
    </row>
    <row r="69" spans="1:11" ht="12.75">
      <c r="A69" s="7" t="s">
        <v>133</v>
      </c>
      <c r="B69" s="8">
        <v>0</v>
      </c>
      <c r="C69" s="8">
        <v>0</v>
      </c>
      <c r="D69" s="10" t="e">
        <f>SUM(B69/C69)</f>
        <v>#DIV/0!</v>
      </c>
      <c r="E69" s="20">
        <v>0</v>
      </c>
      <c r="F69" s="20">
        <v>1</v>
      </c>
      <c r="G69" s="17">
        <v>0</v>
      </c>
      <c r="H69" s="1" t="s">
        <v>92</v>
      </c>
      <c r="I69" s="8">
        <f>SUM(B69)+(E69*3)</f>
        <v>0</v>
      </c>
      <c r="J69" s="22" t="s">
        <v>134</v>
      </c>
      <c r="K69" s="8"/>
    </row>
    <row r="70" spans="1:11" ht="12.75">
      <c r="A70" s="5" t="s">
        <v>8</v>
      </c>
      <c r="B70" s="6">
        <f>SUM(B69:B69)</f>
        <v>0</v>
      </c>
      <c r="C70" s="6">
        <f>SUM(C69:C69)</f>
        <v>0</v>
      </c>
      <c r="D70" s="17" t="e">
        <f>SUM(B70/C70)</f>
        <v>#DIV/0!</v>
      </c>
      <c r="E70" s="6">
        <f>SUM(E69:E69)</f>
        <v>0</v>
      </c>
      <c r="F70" s="6">
        <f>SUM(F69:F69)</f>
        <v>1</v>
      </c>
      <c r="G70" s="17">
        <v>0</v>
      </c>
      <c r="H70" s="6" t="s">
        <v>92</v>
      </c>
      <c r="I70" s="6">
        <f>SUM(B70)+(E70*3)</f>
        <v>0</v>
      </c>
      <c r="J70" s="19" t="s">
        <v>134</v>
      </c>
      <c r="K70" s="6"/>
    </row>
    <row r="71" spans="1:11" ht="12.75">
      <c r="A71" s="5" t="s">
        <v>100</v>
      </c>
      <c r="B71" s="6">
        <v>4</v>
      </c>
      <c r="C71" s="6">
        <v>5</v>
      </c>
      <c r="D71" s="17">
        <f>SUM(B71/C71)</f>
        <v>0.8</v>
      </c>
      <c r="E71" s="23">
        <v>0</v>
      </c>
      <c r="F71" s="23">
        <v>0</v>
      </c>
      <c r="G71" s="17">
        <v>0</v>
      </c>
      <c r="H71" s="6" t="s">
        <v>92</v>
      </c>
      <c r="I71" s="6">
        <f>SUM(B71)+(E71*3)</f>
        <v>4</v>
      </c>
      <c r="J71" s="19"/>
      <c r="K71" s="6"/>
    </row>
    <row r="72" spans="1:11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5" t="s">
        <v>73</v>
      </c>
      <c r="B73" s="6" t="s">
        <v>74</v>
      </c>
      <c r="C73" s="6" t="s">
        <v>40</v>
      </c>
      <c r="D73" s="6" t="s">
        <v>9</v>
      </c>
      <c r="E73" s="6" t="s">
        <v>41</v>
      </c>
      <c r="F73" s="6" t="s">
        <v>42</v>
      </c>
      <c r="G73" s="6"/>
      <c r="H73" s="6"/>
      <c r="I73" s="6"/>
      <c r="J73" s="6"/>
      <c r="K73" s="6"/>
    </row>
    <row r="74" spans="1:11" ht="12.75">
      <c r="A74" s="7" t="s">
        <v>125</v>
      </c>
      <c r="B74" s="8">
        <v>2</v>
      </c>
      <c r="C74" s="8">
        <v>66</v>
      </c>
      <c r="D74" s="9">
        <f>SUM(C74)/(B74)</f>
        <v>33</v>
      </c>
      <c r="E74" s="1">
        <v>48</v>
      </c>
      <c r="F74" s="8">
        <v>0</v>
      </c>
      <c r="G74" s="8"/>
      <c r="H74" s="8"/>
      <c r="I74" s="8"/>
      <c r="J74" s="8"/>
      <c r="K74" s="8"/>
    </row>
    <row r="75" spans="1:11" ht="12.75">
      <c r="A75" s="7" t="s">
        <v>131</v>
      </c>
      <c r="B75" s="8">
        <v>1</v>
      </c>
      <c r="C75" s="8">
        <v>8</v>
      </c>
      <c r="D75" s="9">
        <f>SUM(C75)/(B75)</f>
        <v>8</v>
      </c>
      <c r="E75" s="1">
        <v>8</v>
      </c>
      <c r="F75" s="8">
        <v>0</v>
      </c>
      <c r="G75" s="8"/>
      <c r="H75" s="8"/>
      <c r="I75" s="8"/>
      <c r="J75" s="8"/>
      <c r="K75" s="8"/>
    </row>
    <row r="76" spans="1:11" ht="12.75">
      <c r="A76" s="5" t="s">
        <v>8</v>
      </c>
      <c r="B76" s="6">
        <f>SUM(B74:B75)</f>
        <v>3</v>
      </c>
      <c r="C76" s="6">
        <f>SUM(C74:C75)</f>
        <v>74</v>
      </c>
      <c r="D76" s="15">
        <f>SUM(C76)/(B76)</f>
        <v>24.666666666666668</v>
      </c>
      <c r="E76" s="6" t="s">
        <v>92</v>
      </c>
      <c r="F76" s="6">
        <f>SUM(F74:F75)</f>
        <v>0</v>
      </c>
      <c r="G76" s="6"/>
      <c r="H76" s="6"/>
      <c r="I76" s="6"/>
      <c r="J76" s="6"/>
      <c r="K76" s="14"/>
    </row>
    <row r="77" spans="1:11" ht="12.75">
      <c r="A77" s="5" t="s">
        <v>100</v>
      </c>
      <c r="B77" s="6">
        <v>0</v>
      </c>
      <c r="C77" s="6">
        <v>0</v>
      </c>
      <c r="D77" s="15"/>
      <c r="E77" s="6"/>
      <c r="F77" s="6"/>
      <c r="G77" s="6"/>
      <c r="H77" s="6"/>
      <c r="I77" s="6"/>
      <c r="J77" s="6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64</v>
      </c>
      <c r="B79" s="6" t="s">
        <v>75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v>0</v>
      </c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5" t="s">
        <v>100</v>
      </c>
      <c r="B81" s="6">
        <v>1</v>
      </c>
      <c r="C81" s="6">
        <v>10</v>
      </c>
      <c r="D81" s="15">
        <f>SUM(C81)/(B81)</f>
        <v>10</v>
      </c>
      <c r="E81" s="6">
        <v>10</v>
      </c>
      <c r="F81" s="6">
        <v>0</v>
      </c>
      <c r="G81" s="5"/>
      <c r="H81" s="5"/>
      <c r="I81" s="5"/>
      <c r="J81" s="5"/>
      <c r="K81" s="6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65</v>
      </c>
      <c r="B83" s="6" t="s">
        <v>76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v>0</v>
      </c>
      <c r="C84" s="6"/>
      <c r="D84" s="15"/>
      <c r="E84" s="6"/>
      <c r="F84" s="6"/>
      <c r="G84" s="12"/>
      <c r="H84" s="12"/>
      <c r="I84" s="12"/>
      <c r="J84" s="12"/>
      <c r="K84" s="14"/>
    </row>
    <row r="85" spans="1:11" ht="12.75">
      <c r="A85" s="5" t="s">
        <v>100</v>
      </c>
      <c r="B85" s="6">
        <v>2</v>
      </c>
      <c r="C85" s="6">
        <v>72</v>
      </c>
      <c r="D85" s="15">
        <f>SUM(C85)/(B85)</f>
        <v>36</v>
      </c>
      <c r="E85" s="6" t="s">
        <v>135</v>
      </c>
      <c r="F85" s="6">
        <v>1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77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7" t="s">
        <v>122</v>
      </c>
      <c r="B88" s="8">
        <v>4</v>
      </c>
      <c r="C88" s="8">
        <v>119</v>
      </c>
      <c r="D88" s="9">
        <f>SUM(C88)/(B88)</f>
        <v>29.75</v>
      </c>
      <c r="E88" s="1">
        <v>34</v>
      </c>
      <c r="F88" s="8"/>
      <c r="G88" s="7"/>
      <c r="H88" s="7"/>
      <c r="I88" s="7"/>
      <c r="J88" s="7"/>
      <c r="K88" s="8"/>
    </row>
    <row r="89" spans="1:11" ht="12.75">
      <c r="A89" s="7" t="s">
        <v>123</v>
      </c>
      <c r="B89" s="8">
        <v>1</v>
      </c>
      <c r="C89" s="8">
        <v>8</v>
      </c>
      <c r="D89" s="9">
        <f>SUM(C89)/(B89)</f>
        <v>8</v>
      </c>
      <c r="E89" s="1">
        <v>8</v>
      </c>
      <c r="F89" s="8"/>
      <c r="G89" s="7"/>
      <c r="H89" s="7"/>
      <c r="I89" s="7"/>
      <c r="J89" s="7"/>
      <c r="K89" s="8"/>
    </row>
    <row r="90" spans="1:11" ht="12.75">
      <c r="A90" s="5" t="s">
        <v>8</v>
      </c>
      <c r="B90" s="6">
        <f>SUM(B88:B89)</f>
        <v>5</v>
      </c>
      <c r="C90" s="6">
        <f>SUM(C88:C89)</f>
        <v>127</v>
      </c>
      <c r="D90" s="15">
        <f>SUM(C90)/(B90)</f>
        <v>25.4</v>
      </c>
      <c r="E90" s="6">
        <v>34</v>
      </c>
      <c r="F90" s="6"/>
      <c r="G90" s="5"/>
      <c r="H90" s="5"/>
      <c r="I90" s="5"/>
      <c r="J90" s="5"/>
      <c r="K90" s="6"/>
    </row>
    <row r="91" spans="1:11" ht="12.75">
      <c r="A91" s="5" t="s">
        <v>100</v>
      </c>
      <c r="B91" s="6">
        <f>C26</f>
        <v>4</v>
      </c>
      <c r="C91" s="6">
        <f>C27</f>
        <v>147</v>
      </c>
      <c r="D91" s="15">
        <f>SUM(C91)/(B91)</f>
        <v>36.75</v>
      </c>
      <c r="E91" s="6">
        <v>41</v>
      </c>
      <c r="F91" s="6"/>
      <c r="G91" s="5"/>
      <c r="H91" s="5"/>
      <c r="I91" s="5"/>
      <c r="J91" s="5"/>
      <c r="K91" s="6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5" t="s">
        <v>80</v>
      </c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7" t="s">
        <v>110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111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112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113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114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115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116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117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118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28" t="s">
        <v>67</v>
      </c>
      <c r="B104" s="29" t="s">
        <v>151</v>
      </c>
      <c r="C104" s="29" t="s">
        <v>89</v>
      </c>
      <c r="D104" s="29" t="s">
        <v>69</v>
      </c>
      <c r="E104" s="29" t="s">
        <v>68</v>
      </c>
      <c r="F104" s="29" t="s">
        <v>252</v>
      </c>
      <c r="G104" s="29" t="s">
        <v>70</v>
      </c>
      <c r="H104" s="29" t="s">
        <v>71</v>
      </c>
      <c r="I104" s="29" t="s">
        <v>255</v>
      </c>
      <c r="J104" s="29" t="s">
        <v>81</v>
      </c>
      <c r="K104" s="44"/>
    </row>
    <row r="105" spans="1:11" ht="12.75">
      <c r="A105" s="49" t="s">
        <v>138</v>
      </c>
      <c r="B105" s="8">
        <v>5</v>
      </c>
      <c r="C105" s="8">
        <v>0</v>
      </c>
      <c r="D105" s="8">
        <v>0</v>
      </c>
      <c r="E105" s="8">
        <v>0</v>
      </c>
      <c r="F105" s="8">
        <f aca="true" t="shared" si="3" ref="F105:F124">SUM(B105:E105)</f>
        <v>5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126</v>
      </c>
      <c r="B106" s="8">
        <v>1</v>
      </c>
      <c r="C106" s="8">
        <v>3</v>
      </c>
      <c r="D106" s="8">
        <v>0</v>
      </c>
      <c r="E106" s="8">
        <v>0</v>
      </c>
      <c r="F106" s="8">
        <f t="shared" si="3"/>
        <v>4</v>
      </c>
      <c r="G106" s="8">
        <v>0</v>
      </c>
      <c r="H106" s="8">
        <v>2</v>
      </c>
      <c r="I106" s="8">
        <v>1</v>
      </c>
      <c r="J106" s="8">
        <v>0</v>
      </c>
      <c r="K106" s="1"/>
    </row>
    <row r="107" spans="1:11" ht="12.75">
      <c r="A107" s="49" t="s">
        <v>123</v>
      </c>
      <c r="B107" s="8">
        <v>1</v>
      </c>
      <c r="C107" s="8">
        <v>3</v>
      </c>
      <c r="D107" s="8">
        <v>0</v>
      </c>
      <c r="E107" s="8">
        <v>0</v>
      </c>
      <c r="F107" s="8">
        <f t="shared" si="3"/>
        <v>4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139</v>
      </c>
      <c r="B108" s="8">
        <v>1</v>
      </c>
      <c r="C108" s="8">
        <v>3</v>
      </c>
      <c r="D108" s="8">
        <v>0</v>
      </c>
      <c r="E108" s="8">
        <v>0</v>
      </c>
      <c r="F108" s="8">
        <f t="shared" si="3"/>
        <v>4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140</v>
      </c>
      <c r="B109" s="8">
        <v>2</v>
      </c>
      <c r="C109" s="8">
        <v>1</v>
      </c>
      <c r="D109" s="8">
        <v>0</v>
      </c>
      <c r="E109" s="8">
        <v>0</v>
      </c>
      <c r="F109" s="8">
        <f t="shared" si="3"/>
        <v>3</v>
      </c>
      <c r="G109" s="8">
        <v>1</v>
      </c>
      <c r="H109" s="8">
        <v>1</v>
      </c>
      <c r="I109" s="8">
        <v>0</v>
      </c>
      <c r="J109" s="8">
        <v>0</v>
      </c>
      <c r="K109" s="1"/>
    </row>
    <row r="110" spans="1:11" ht="12.75">
      <c r="A110" s="49" t="s">
        <v>141</v>
      </c>
      <c r="B110" s="8">
        <v>1</v>
      </c>
      <c r="C110" s="8">
        <v>2</v>
      </c>
      <c r="D110" s="8">
        <v>0</v>
      </c>
      <c r="E110" s="8">
        <v>0</v>
      </c>
      <c r="F110" s="8">
        <f t="shared" si="3"/>
        <v>3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125</v>
      </c>
      <c r="B111" s="8">
        <v>1</v>
      </c>
      <c r="C111" s="8">
        <v>2</v>
      </c>
      <c r="D111" s="8">
        <v>0</v>
      </c>
      <c r="E111" s="8">
        <v>0</v>
      </c>
      <c r="F111" s="8">
        <f t="shared" si="3"/>
        <v>3</v>
      </c>
      <c r="G111" s="8">
        <v>1</v>
      </c>
      <c r="H111" s="8">
        <v>0</v>
      </c>
      <c r="I111" s="8">
        <v>0</v>
      </c>
      <c r="J111" s="8">
        <v>1</v>
      </c>
      <c r="K111" s="1"/>
    </row>
    <row r="112" spans="1:11" ht="12.75">
      <c r="A112" s="49" t="s">
        <v>122</v>
      </c>
      <c r="B112" s="8">
        <v>2</v>
      </c>
      <c r="C112" s="8">
        <v>0</v>
      </c>
      <c r="D112" s="8">
        <v>0</v>
      </c>
      <c r="E112" s="8">
        <v>0</v>
      </c>
      <c r="F112" s="8">
        <f t="shared" si="3"/>
        <v>2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9" t="s">
        <v>121</v>
      </c>
      <c r="B113" s="8">
        <v>2</v>
      </c>
      <c r="C113" s="8">
        <v>0</v>
      </c>
      <c r="D113" s="8">
        <v>0</v>
      </c>
      <c r="E113" s="8">
        <v>0</v>
      </c>
      <c r="F113" s="8">
        <f t="shared" si="3"/>
        <v>2</v>
      </c>
      <c r="G113" s="8">
        <v>0</v>
      </c>
      <c r="H113" s="8">
        <v>0</v>
      </c>
      <c r="I113" s="8">
        <v>1</v>
      </c>
      <c r="J113" s="8">
        <v>0</v>
      </c>
      <c r="K113" s="1"/>
    </row>
    <row r="114" spans="1:11" ht="12.75">
      <c r="A114" s="49" t="s">
        <v>142</v>
      </c>
      <c r="B114" s="8">
        <v>2</v>
      </c>
      <c r="C114" s="8">
        <v>0</v>
      </c>
      <c r="D114" s="8">
        <v>0</v>
      </c>
      <c r="E114" s="8">
        <v>0</v>
      </c>
      <c r="F114" s="8">
        <f t="shared" si="3"/>
        <v>2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 t="s">
        <v>143</v>
      </c>
      <c r="B115" s="8">
        <v>1</v>
      </c>
      <c r="C115" s="8">
        <v>1</v>
      </c>
      <c r="D115" s="8">
        <v>0</v>
      </c>
      <c r="E115" s="8">
        <v>0</v>
      </c>
      <c r="F115" s="8">
        <f t="shared" si="3"/>
        <v>2</v>
      </c>
      <c r="G115" s="8">
        <v>0</v>
      </c>
      <c r="H115" s="8">
        <v>0</v>
      </c>
      <c r="I115" s="8">
        <v>1</v>
      </c>
      <c r="J115" s="8">
        <v>0</v>
      </c>
      <c r="K115" s="1"/>
    </row>
    <row r="116" spans="1:11" ht="12.75">
      <c r="A116" s="49" t="s">
        <v>144</v>
      </c>
      <c r="B116" s="8">
        <v>1</v>
      </c>
      <c r="C116" s="8">
        <v>1</v>
      </c>
      <c r="D116" s="8">
        <v>0</v>
      </c>
      <c r="E116" s="8">
        <v>0</v>
      </c>
      <c r="F116" s="8">
        <f t="shared" si="3"/>
        <v>2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 t="s">
        <v>150</v>
      </c>
      <c r="B117" s="8">
        <v>1</v>
      </c>
      <c r="C117" s="8">
        <v>0</v>
      </c>
      <c r="D117" s="8">
        <v>1</v>
      </c>
      <c r="E117" s="8">
        <v>0</v>
      </c>
      <c r="F117" s="8">
        <f t="shared" si="3"/>
        <v>2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 t="s">
        <v>145</v>
      </c>
      <c r="B118" s="8">
        <v>0</v>
      </c>
      <c r="C118" s="8">
        <v>2</v>
      </c>
      <c r="D118" s="8">
        <v>0</v>
      </c>
      <c r="E118" s="8">
        <v>0</v>
      </c>
      <c r="F118" s="8">
        <f t="shared" si="3"/>
        <v>2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 t="s">
        <v>146</v>
      </c>
      <c r="B119" s="8">
        <v>1</v>
      </c>
      <c r="C119" s="8">
        <v>0</v>
      </c>
      <c r="D119" s="8">
        <v>0</v>
      </c>
      <c r="E119" s="8">
        <v>0</v>
      </c>
      <c r="F119" s="8">
        <f t="shared" si="3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 t="s">
        <v>292</v>
      </c>
      <c r="B120" s="8">
        <v>1</v>
      </c>
      <c r="C120" s="8">
        <v>0</v>
      </c>
      <c r="D120" s="8">
        <v>0</v>
      </c>
      <c r="E120" s="8">
        <v>0</v>
      </c>
      <c r="F120" s="8">
        <f t="shared" si="3"/>
        <v>1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 t="s">
        <v>147</v>
      </c>
      <c r="B121" s="8">
        <v>1</v>
      </c>
      <c r="C121" s="8">
        <v>0</v>
      </c>
      <c r="D121" s="8">
        <v>0</v>
      </c>
      <c r="E121" s="8">
        <v>0</v>
      </c>
      <c r="F121" s="8">
        <f t="shared" si="3"/>
        <v>1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 t="s">
        <v>256</v>
      </c>
      <c r="B122" s="8">
        <v>1</v>
      </c>
      <c r="C122" s="8">
        <v>0</v>
      </c>
      <c r="D122" s="8">
        <v>0</v>
      </c>
      <c r="E122" s="8">
        <v>0</v>
      </c>
      <c r="F122" s="8">
        <f t="shared" si="3"/>
        <v>1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 t="s">
        <v>148</v>
      </c>
      <c r="B123" s="8">
        <v>0</v>
      </c>
      <c r="C123" s="8">
        <v>1</v>
      </c>
      <c r="D123" s="8">
        <v>0</v>
      </c>
      <c r="E123" s="8">
        <v>0</v>
      </c>
      <c r="F123" s="8">
        <f t="shared" si="3"/>
        <v>1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 t="s">
        <v>149</v>
      </c>
      <c r="B124" s="8">
        <v>0</v>
      </c>
      <c r="C124" s="8">
        <v>1</v>
      </c>
      <c r="D124" s="8">
        <v>0</v>
      </c>
      <c r="E124" s="8">
        <v>0</v>
      </c>
      <c r="F124" s="8">
        <f t="shared" si="3"/>
        <v>1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28" t="s">
        <v>8</v>
      </c>
      <c r="B125" s="29">
        <f aca="true" t="shared" si="4" ref="B125:J125">SUM(B105:B124)</f>
        <v>25</v>
      </c>
      <c r="C125" s="29">
        <f t="shared" si="4"/>
        <v>20</v>
      </c>
      <c r="D125" s="29">
        <f t="shared" si="4"/>
        <v>1</v>
      </c>
      <c r="E125" s="29">
        <f t="shared" si="4"/>
        <v>0</v>
      </c>
      <c r="F125" s="29">
        <f t="shared" si="4"/>
        <v>46</v>
      </c>
      <c r="G125" s="29">
        <f t="shared" si="4"/>
        <v>2</v>
      </c>
      <c r="H125" s="29">
        <f t="shared" si="4"/>
        <v>3</v>
      </c>
      <c r="I125" s="29">
        <f t="shared" si="4"/>
        <v>3</v>
      </c>
      <c r="J125" s="29">
        <f t="shared" si="4"/>
        <v>1</v>
      </c>
      <c r="K125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1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6</v>
      </c>
      <c r="D4" s="1">
        <v>0</v>
      </c>
      <c r="E4" s="1">
        <v>6</v>
      </c>
      <c r="F4" s="1"/>
      <c r="G4" s="1"/>
      <c r="H4" s="1">
        <f>SUM(B4:G4)</f>
        <v>12</v>
      </c>
      <c r="I4" s="24"/>
      <c r="J4" s="1"/>
    </row>
    <row r="5" spans="1:10" ht="12.75">
      <c r="A5" t="s">
        <v>136</v>
      </c>
      <c r="B5" s="1">
        <v>7</v>
      </c>
      <c r="C5" s="1">
        <v>10</v>
      </c>
      <c r="D5" s="1">
        <v>0</v>
      </c>
      <c r="E5" s="1">
        <v>0</v>
      </c>
      <c r="F5" s="1"/>
      <c r="G5" s="1"/>
      <c r="H5" s="1">
        <f>SUM(B5:G5)</f>
        <v>17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14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7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0.4166666666666667</v>
      </c>
      <c r="C14" s="10">
        <f>SUM(C13/C12)</f>
        <v>0.23076923076923078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57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112</v>
      </c>
      <c r="C20" s="8">
        <v>93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172</v>
      </c>
      <c r="C21" s="8">
        <v>164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284</v>
      </c>
      <c r="C22" s="8">
        <f>SUM(C20)+(C21)</f>
        <v>257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13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25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189</v>
      </c>
      <c r="C27" s="8">
        <v>120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37.8</v>
      </c>
      <c r="C28" s="9">
        <f>SUM(C27/C26)</f>
        <v>30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7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64</v>
      </c>
      <c r="C32" s="8">
        <v>15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153</v>
      </c>
      <c r="C33" s="47" t="s">
        <v>152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15</v>
      </c>
      <c r="C36" s="8">
        <v>59</v>
      </c>
      <c r="D36" s="9">
        <f aca="true" t="shared" si="0" ref="D36:D41">SUM(C36)/(B36)</f>
        <v>3.933333333333333</v>
      </c>
      <c r="E36" s="1">
        <v>14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12</v>
      </c>
      <c r="C37" s="8">
        <v>49</v>
      </c>
      <c r="D37" s="9">
        <f t="shared" si="0"/>
        <v>4.083333333333333</v>
      </c>
      <c r="E37" s="1">
        <v>14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125</v>
      </c>
      <c r="B38" s="8">
        <v>3</v>
      </c>
      <c r="C38" s="8">
        <v>12</v>
      </c>
      <c r="D38" s="9">
        <f t="shared" si="0"/>
        <v>4</v>
      </c>
      <c r="E38" s="1" t="s">
        <v>154</v>
      </c>
      <c r="F38" s="8">
        <v>1</v>
      </c>
      <c r="G38" s="8"/>
      <c r="H38" s="8"/>
      <c r="I38" s="8"/>
      <c r="J38" s="8"/>
      <c r="K38" s="8"/>
    </row>
    <row r="39" spans="1:11" ht="12.75">
      <c r="A39" t="s">
        <v>87</v>
      </c>
      <c r="B39" s="8">
        <v>2</v>
      </c>
      <c r="C39" s="8">
        <v>-8</v>
      </c>
      <c r="D39" s="9">
        <f t="shared" si="0"/>
        <v>-4</v>
      </c>
      <c r="E39" s="1" t="s">
        <v>127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32</v>
      </c>
      <c r="C40" s="6">
        <f>SUM(C36:C39)</f>
        <v>112</v>
      </c>
      <c r="D40" s="15">
        <f t="shared" si="0"/>
        <v>3.5</v>
      </c>
      <c r="E40" s="6">
        <v>14</v>
      </c>
      <c r="F40" s="6">
        <f>SUM(F36:F39)</f>
        <v>1</v>
      </c>
      <c r="G40" s="6"/>
      <c r="H40" s="6"/>
      <c r="I40" s="6"/>
      <c r="J40" s="6"/>
      <c r="K40" s="6"/>
    </row>
    <row r="41" spans="1:11" ht="12.75">
      <c r="A41" s="5" t="s">
        <v>136</v>
      </c>
      <c r="B41" s="6">
        <f>C19</f>
        <v>38</v>
      </c>
      <c r="C41" s="6">
        <f>C20</f>
        <v>93</v>
      </c>
      <c r="D41" s="15">
        <f t="shared" si="0"/>
        <v>2.4473684210526314</v>
      </c>
      <c r="E41" s="6">
        <v>18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122</v>
      </c>
      <c r="B44" s="8">
        <v>13</v>
      </c>
      <c r="C44" s="8">
        <v>25</v>
      </c>
      <c r="D44" s="8">
        <v>1</v>
      </c>
      <c r="E44" s="10">
        <f>SUM(B44)/(C44)</f>
        <v>0.52</v>
      </c>
      <c r="F44" s="8">
        <v>172</v>
      </c>
      <c r="G44" s="16">
        <f>SUM(F44)/(C44)</f>
        <v>6.88</v>
      </c>
      <c r="H44" s="8">
        <v>1</v>
      </c>
      <c r="I44" s="1">
        <v>30</v>
      </c>
      <c r="J44" s="8"/>
      <c r="K44" s="8"/>
    </row>
    <row r="45" spans="1:11" ht="12.75">
      <c r="A45" s="5" t="s">
        <v>8</v>
      </c>
      <c r="B45" s="6">
        <f>SUM(B44:B44)</f>
        <v>13</v>
      </c>
      <c r="C45" s="6">
        <f>SUM(C44:C44)</f>
        <v>25</v>
      </c>
      <c r="D45" s="6">
        <f>SUM(D44:D44)</f>
        <v>1</v>
      </c>
      <c r="E45" s="17">
        <f>SUM(B45)/(C45)</f>
        <v>0.52</v>
      </c>
      <c r="F45" s="6">
        <f>SUM(F44:F44)</f>
        <v>172</v>
      </c>
      <c r="G45" s="18">
        <f>SUM(F45)/(C45)</f>
        <v>6.88</v>
      </c>
      <c r="H45" s="6">
        <f>SUM(H44:H44)</f>
        <v>1</v>
      </c>
      <c r="I45" s="6">
        <v>30</v>
      </c>
      <c r="J45" s="6"/>
      <c r="K45" s="6"/>
    </row>
    <row r="46" spans="1:11" ht="12.75">
      <c r="A46" s="5" t="s">
        <v>136</v>
      </c>
      <c r="B46" s="6">
        <f>C23</f>
        <v>12</v>
      </c>
      <c r="C46" s="6">
        <f>C24</f>
        <v>21</v>
      </c>
      <c r="D46" s="6">
        <f>C25</f>
        <v>0</v>
      </c>
      <c r="E46" s="17">
        <f>SUM(B46)/(C46)</f>
        <v>0.5714285714285714</v>
      </c>
      <c r="F46" s="6">
        <f>C21</f>
        <v>164</v>
      </c>
      <c r="G46" s="18">
        <f>SUM(F46)/(C46)</f>
        <v>7.809523809523809</v>
      </c>
      <c r="H46" s="6">
        <v>1</v>
      </c>
      <c r="I46" s="6">
        <v>38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125</v>
      </c>
      <c r="B49" s="8">
        <v>5</v>
      </c>
      <c r="C49" s="8">
        <v>78</v>
      </c>
      <c r="D49" s="9">
        <f aca="true" t="shared" si="1" ref="D49:D54">SUM(C49)/(B49)</f>
        <v>15.6</v>
      </c>
      <c r="E49" s="1">
        <v>30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126</v>
      </c>
      <c r="B50" s="8">
        <v>4</v>
      </c>
      <c r="C50" s="8">
        <v>45</v>
      </c>
      <c r="D50" s="9">
        <f t="shared" si="1"/>
        <v>11.25</v>
      </c>
      <c r="E50" s="1">
        <v>19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121</v>
      </c>
      <c r="B51" s="8">
        <v>2</v>
      </c>
      <c r="C51" s="8">
        <v>25</v>
      </c>
      <c r="D51" s="9">
        <f t="shared" si="1"/>
        <v>12.5</v>
      </c>
      <c r="E51" s="1">
        <v>14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123</v>
      </c>
      <c r="B52" s="8">
        <v>2</v>
      </c>
      <c r="C52" s="8">
        <v>24</v>
      </c>
      <c r="D52" s="9">
        <f>SUM(C52)/(B52)</f>
        <v>12</v>
      </c>
      <c r="E52" s="1">
        <v>13</v>
      </c>
      <c r="F52" s="8">
        <v>0</v>
      </c>
      <c r="G52" s="8"/>
      <c r="H52" s="8"/>
      <c r="I52" s="8"/>
      <c r="J52" s="8"/>
      <c r="K52" s="8"/>
    </row>
    <row r="53" spans="1:11" ht="12.75">
      <c r="A53" s="5" t="s">
        <v>8</v>
      </c>
      <c r="B53" s="6">
        <f>SUM(B49:B52)</f>
        <v>13</v>
      </c>
      <c r="C53" s="6">
        <f>SUM(C49:C52)</f>
        <v>172</v>
      </c>
      <c r="D53" s="15">
        <f t="shared" si="1"/>
        <v>13.23076923076923</v>
      </c>
      <c r="E53" s="6">
        <v>30</v>
      </c>
      <c r="F53" s="6">
        <f>SUM(F49:F52)</f>
        <v>1</v>
      </c>
      <c r="G53" s="6"/>
      <c r="H53" s="6"/>
      <c r="I53" s="6"/>
      <c r="J53" s="6"/>
      <c r="K53" s="14"/>
    </row>
    <row r="54" spans="1:11" ht="12.75">
      <c r="A54" s="5" t="s">
        <v>136</v>
      </c>
      <c r="B54" s="6">
        <f>C23</f>
        <v>12</v>
      </c>
      <c r="C54" s="6">
        <f>C21</f>
        <v>164</v>
      </c>
      <c r="D54" s="15">
        <f t="shared" si="1"/>
        <v>13.666666666666666</v>
      </c>
      <c r="E54" s="6">
        <v>38</v>
      </c>
      <c r="F54" s="6">
        <v>1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93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125</v>
      </c>
      <c r="B58" s="8">
        <v>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6</v>
      </c>
      <c r="J58" s="8"/>
      <c r="K58" s="8"/>
    </row>
    <row r="59" spans="1:11" ht="12.75">
      <c r="A59" t="s">
        <v>121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6</v>
      </c>
      <c r="J59" s="8"/>
      <c r="K59" s="8"/>
    </row>
    <row r="60" spans="1:11" ht="12.75">
      <c r="A60" s="5" t="s">
        <v>8</v>
      </c>
      <c r="B60" s="6">
        <f aca="true" t="shared" si="2" ref="B60:H60">SUM(B58:B59)</f>
        <v>1</v>
      </c>
      <c r="C60" s="6">
        <f t="shared" si="2"/>
        <v>1</v>
      </c>
      <c r="D60" s="6">
        <f t="shared" si="2"/>
        <v>0</v>
      </c>
      <c r="E60" s="6">
        <f t="shared" si="2"/>
        <v>0</v>
      </c>
      <c r="F60" s="6">
        <f t="shared" si="2"/>
        <v>0</v>
      </c>
      <c r="G60" s="6">
        <f t="shared" si="2"/>
        <v>0</v>
      </c>
      <c r="H60" s="6">
        <f t="shared" si="2"/>
        <v>0</v>
      </c>
      <c r="I60" s="6">
        <f>SUM(B60*6)+(C60*6)+(D60*6)+(E60)+(F60*2)+(G60*3)+(H60*2)</f>
        <v>12</v>
      </c>
      <c r="J60" s="6"/>
      <c r="K60" s="14"/>
    </row>
    <row r="61" spans="1:11" ht="12.75">
      <c r="A61" s="5" t="s">
        <v>136</v>
      </c>
      <c r="B61" s="6">
        <f>F41</f>
        <v>1</v>
      </c>
      <c r="C61" s="6">
        <f>H46</f>
        <v>1</v>
      </c>
      <c r="D61" s="6">
        <f>SUM(F71)+(F75)+(F79)</f>
        <v>0</v>
      </c>
      <c r="E61" s="6">
        <f>B65</f>
        <v>2</v>
      </c>
      <c r="F61" s="6">
        <v>0</v>
      </c>
      <c r="G61" s="6">
        <f>E65</f>
        <v>1</v>
      </c>
      <c r="H61" s="6">
        <v>0</v>
      </c>
      <c r="I61" s="6">
        <f>SUM(B61*6)+(C61*6)+(D61*6)+(E61)+(F61*2)+(G61*3)+(H61*2)</f>
        <v>17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85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72</v>
      </c>
      <c r="K63" s="14"/>
    </row>
    <row r="64" spans="1:11" ht="12.75">
      <c r="A64" s="5" t="s">
        <v>8</v>
      </c>
      <c r="B64" s="6"/>
      <c r="C64" s="6"/>
      <c r="D64" s="17"/>
      <c r="E64" s="6"/>
      <c r="F64" s="6"/>
      <c r="G64" s="17"/>
      <c r="H64" s="6"/>
      <c r="I64" s="6">
        <v>0</v>
      </c>
      <c r="J64" s="19"/>
      <c r="K64" s="6"/>
    </row>
    <row r="65" spans="1:11" ht="12.75">
      <c r="A65" s="5" t="s">
        <v>136</v>
      </c>
      <c r="B65" s="6">
        <v>2</v>
      </c>
      <c r="C65" s="6">
        <v>2</v>
      </c>
      <c r="D65" s="17">
        <f>SUM(B65/C65)</f>
        <v>1</v>
      </c>
      <c r="E65" s="23">
        <v>1</v>
      </c>
      <c r="F65" s="23">
        <v>2</v>
      </c>
      <c r="G65" s="17">
        <v>0</v>
      </c>
      <c r="H65" s="6">
        <v>25</v>
      </c>
      <c r="I65" s="6">
        <f>SUM(B65)+(E65*3)</f>
        <v>5</v>
      </c>
      <c r="J65" s="19" t="s">
        <v>155</v>
      </c>
      <c r="K65" s="6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5" t="s">
        <v>73</v>
      </c>
      <c r="B67" s="6" t="s">
        <v>74</v>
      </c>
      <c r="C67" s="6" t="s">
        <v>40</v>
      </c>
      <c r="D67" s="6" t="s">
        <v>9</v>
      </c>
      <c r="E67" s="6" t="s">
        <v>41</v>
      </c>
      <c r="F67" s="6" t="s">
        <v>42</v>
      </c>
      <c r="G67" s="6"/>
      <c r="H67" s="6"/>
      <c r="I67" s="6"/>
      <c r="J67" s="6"/>
      <c r="K67" s="6"/>
    </row>
    <row r="68" spans="1:11" ht="12.75">
      <c r="A68" s="7" t="s">
        <v>125</v>
      </c>
      <c r="B68" s="8">
        <v>3</v>
      </c>
      <c r="C68" s="8">
        <v>44</v>
      </c>
      <c r="D68" s="9">
        <f>SUM(C68)/(B68)</f>
        <v>14.666666666666666</v>
      </c>
      <c r="E68" s="1">
        <v>19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131</v>
      </c>
      <c r="B69" s="8">
        <v>1</v>
      </c>
      <c r="C69" s="8">
        <v>13</v>
      </c>
      <c r="D69" s="9">
        <f>SUM(C69)/(B69)</f>
        <v>13</v>
      </c>
      <c r="E69" s="1">
        <v>13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SUM(B68:B69)</f>
        <v>4</v>
      </c>
      <c r="C70" s="6">
        <f>SUM(C68:C69)</f>
        <v>57</v>
      </c>
      <c r="D70" s="15">
        <f>SUM(C70)/(B70)</f>
        <v>14.25</v>
      </c>
      <c r="E70" s="6">
        <v>19</v>
      </c>
      <c r="F70" s="6">
        <f>SUM(F68:F69)</f>
        <v>0</v>
      </c>
      <c r="G70" s="6"/>
      <c r="H70" s="6"/>
      <c r="I70" s="6"/>
      <c r="J70" s="6"/>
      <c r="K70" s="14"/>
    </row>
    <row r="71" spans="1:11" ht="12.75">
      <c r="A71" s="5" t="s">
        <v>136</v>
      </c>
      <c r="B71" s="6">
        <v>1</v>
      </c>
      <c r="C71" s="6">
        <v>3</v>
      </c>
      <c r="D71" s="15">
        <f>SUM(C71)/(B71)</f>
        <v>3</v>
      </c>
      <c r="E71" s="6">
        <v>3</v>
      </c>
      <c r="F71" s="6">
        <v>0</v>
      </c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64</v>
      </c>
      <c r="B73" s="6" t="s">
        <v>75</v>
      </c>
      <c r="C73" s="6" t="s">
        <v>40</v>
      </c>
      <c r="D73" s="6" t="s">
        <v>9</v>
      </c>
      <c r="E73" s="6" t="s">
        <v>41</v>
      </c>
      <c r="F73" s="6" t="s">
        <v>42</v>
      </c>
      <c r="G73" s="12"/>
      <c r="H73" s="12"/>
      <c r="I73" s="12"/>
      <c r="J73" s="12"/>
      <c r="K73" s="14"/>
    </row>
    <row r="74" spans="1:11" ht="12.75">
      <c r="A74" s="5" t="s">
        <v>8</v>
      </c>
      <c r="B74" s="6">
        <v>0</v>
      </c>
      <c r="C74" s="6"/>
      <c r="D74" s="15"/>
      <c r="E74" s="6"/>
      <c r="F74" s="6"/>
      <c r="G74" s="5"/>
      <c r="H74" s="5"/>
      <c r="I74" s="5"/>
      <c r="J74" s="5"/>
      <c r="K74" s="6"/>
    </row>
    <row r="75" spans="1:11" ht="12.75">
      <c r="A75" s="5" t="s">
        <v>136</v>
      </c>
      <c r="B75" s="6">
        <v>1</v>
      </c>
      <c r="C75" s="6">
        <v>20</v>
      </c>
      <c r="D75" s="15">
        <f>SUM(C75)/(B75)</f>
        <v>20</v>
      </c>
      <c r="E75" s="6">
        <v>20</v>
      </c>
      <c r="F75" s="6">
        <v>0</v>
      </c>
      <c r="G75" s="5"/>
      <c r="H75" s="5"/>
      <c r="I75" s="5"/>
      <c r="J75" s="5"/>
      <c r="K75" s="6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65</v>
      </c>
      <c r="B77" s="6" t="s">
        <v>76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/>
      <c r="G78" s="12"/>
      <c r="H78" s="12"/>
      <c r="I78" s="12"/>
      <c r="J78" s="12"/>
      <c r="K78" s="14"/>
    </row>
    <row r="79" spans="1:11" ht="12.75">
      <c r="A79" s="5" t="s">
        <v>136</v>
      </c>
      <c r="B79" s="6">
        <v>1</v>
      </c>
      <c r="C79" s="6">
        <v>1</v>
      </c>
      <c r="D79" s="15">
        <f>SUM(C79)/(B79)</f>
        <v>1</v>
      </c>
      <c r="E79" s="6">
        <v>1</v>
      </c>
      <c r="F79" s="6">
        <v>0</v>
      </c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77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7" t="s">
        <v>122</v>
      </c>
      <c r="B82" s="8">
        <v>5</v>
      </c>
      <c r="C82" s="8">
        <v>189</v>
      </c>
      <c r="D82" s="9">
        <f>SUM(C82)/(B82)</f>
        <v>37.8</v>
      </c>
      <c r="E82" s="1">
        <v>48</v>
      </c>
      <c r="F82" s="8"/>
      <c r="G82" s="7"/>
      <c r="H82" s="7"/>
      <c r="I82" s="7"/>
      <c r="J82" s="7"/>
      <c r="K82" s="8"/>
    </row>
    <row r="83" spans="1:11" ht="12.75">
      <c r="A83" s="5" t="s">
        <v>8</v>
      </c>
      <c r="B83" s="6">
        <f>SUM(B82:B82)</f>
        <v>5</v>
      </c>
      <c r="C83" s="6">
        <f>SUM(C82:C82)</f>
        <v>189</v>
      </c>
      <c r="D83" s="15">
        <f>SUM(C83)/(B83)</f>
        <v>37.8</v>
      </c>
      <c r="E83" s="6">
        <v>48</v>
      </c>
      <c r="F83" s="6"/>
      <c r="G83" s="5"/>
      <c r="H83" s="5"/>
      <c r="I83" s="5"/>
      <c r="J83" s="5"/>
      <c r="K83" s="6"/>
    </row>
    <row r="84" spans="1:11" ht="12.75">
      <c r="A84" s="5" t="s">
        <v>136</v>
      </c>
      <c r="B84" s="6">
        <f>C26</f>
        <v>4</v>
      </c>
      <c r="C84" s="6">
        <f>C27</f>
        <v>120</v>
      </c>
      <c r="D84" s="15">
        <f>SUM(C84)/(B84)</f>
        <v>30</v>
      </c>
      <c r="E84" s="6">
        <v>41</v>
      </c>
      <c r="F84" s="6"/>
      <c r="G84" s="5"/>
      <c r="H84" s="5"/>
      <c r="I84" s="5"/>
      <c r="J84" s="5"/>
      <c r="K84" s="6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5" t="s">
        <v>80</v>
      </c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7" t="s">
        <v>159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160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161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162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163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s="5" customFormat="1" ht="12">
      <c r="A93" s="81" t="s">
        <v>67</v>
      </c>
      <c r="B93" s="6" t="s">
        <v>151</v>
      </c>
      <c r="C93" s="6" t="s">
        <v>89</v>
      </c>
      <c r="D93" s="6" t="s">
        <v>69</v>
      </c>
      <c r="E93" s="6" t="s">
        <v>68</v>
      </c>
      <c r="F93" s="6" t="s">
        <v>252</v>
      </c>
      <c r="G93" s="6" t="s">
        <v>70</v>
      </c>
      <c r="H93" s="6" t="s">
        <v>71</v>
      </c>
      <c r="I93" s="6" t="s">
        <v>255</v>
      </c>
      <c r="J93" s="6" t="s">
        <v>81</v>
      </c>
      <c r="K93" s="6"/>
    </row>
    <row r="94" spans="1:11" ht="12.75">
      <c r="A94" s="49" t="s">
        <v>125</v>
      </c>
      <c r="B94" s="8">
        <v>5</v>
      </c>
      <c r="C94" s="8">
        <v>6</v>
      </c>
      <c r="D94" s="8">
        <v>1</v>
      </c>
      <c r="E94" s="8">
        <v>0</v>
      </c>
      <c r="F94" s="8">
        <f aca="true" t="shared" si="3" ref="F94:F107">SUM(B94:E94)</f>
        <v>12</v>
      </c>
      <c r="G94" s="8">
        <v>0</v>
      </c>
      <c r="H94" s="8">
        <v>0</v>
      </c>
      <c r="I94" s="8">
        <v>0</v>
      </c>
      <c r="J94" s="8">
        <v>0</v>
      </c>
      <c r="K94" s="1"/>
    </row>
    <row r="95" spans="1:11" ht="12.75">
      <c r="A95" s="49" t="s">
        <v>141</v>
      </c>
      <c r="B95" s="8">
        <v>5</v>
      </c>
      <c r="C95" s="8">
        <v>5</v>
      </c>
      <c r="D95" s="8">
        <v>0</v>
      </c>
      <c r="E95" s="8">
        <v>1</v>
      </c>
      <c r="F95" s="8">
        <f t="shared" si="3"/>
        <v>11</v>
      </c>
      <c r="G95" s="8">
        <v>0</v>
      </c>
      <c r="H95" s="8">
        <v>0</v>
      </c>
      <c r="I95" s="8">
        <v>0</v>
      </c>
      <c r="J95" s="8">
        <v>1</v>
      </c>
      <c r="K95" s="1"/>
    </row>
    <row r="96" spans="1:11" ht="12.75">
      <c r="A96" s="49" t="s">
        <v>123</v>
      </c>
      <c r="B96" s="8">
        <v>5</v>
      </c>
      <c r="C96" s="8">
        <v>3</v>
      </c>
      <c r="D96" s="8">
        <v>0</v>
      </c>
      <c r="E96" s="8">
        <v>0</v>
      </c>
      <c r="F96" s="8">
        <f t="shared" si="3"/>
        <v>8</v>
      </c>
      <c r="G96" s="8">
        <v>0</v>
      </c>
      <c r="H96" s="8">
        <v>0</v>
      </c>
      <c r="I96" s="8">
        <v>1</v>
      </c>
      <c r="J96" s="8">
        <v>0</v>
      </c>
      <c r="K96" s="1"/>
    </row>
    <row r="97" spans="1:11" ht="12.75">
      <c r="A97" s="49" t="s">
        <v>122</v>
      </c>
      <c r="B97" s="8">
        <v>3</v>
      </c>
      <c r="C97" s="8">
        <v>4</v>
      </c>
      <c r="D97" s="8">
        <v>0</v>
      </c>
      <c r="E97" s="8">
        <v>0</v>
      </c>
      <c r="F97" s="8">
        <f t="shared" si="3"/>
        <v>7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9" t="s">
        <v>138</v>
      </c>
      <c r="B98" s="8">
        <v>2</v>
      </c>
      <c r="C98" s="8">
        <v>5</v>
      </c>
      <c r="D98" s="8">
        <v>0</v>
      </c>
      <c r="E98" s="8">
        <v>0</v>
      </c>
      <c r="F98" s="8">
        <f t="shared" si="3"/>
        <v>7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9" t="s">
        <v>126</v>
      </c>
      <c r="B99" s="8">
        <v>4</v>
      </c>
      <c r="C99" s="8">
        <v>3</v>
      </c>
      <c r="D99" s="8">
        <v>0</v>
      </c>
      <c r="E99" s="8">
        <v>0</v>
      </c>
      <c r="F99" s="8">
        <f t="shared" si="3"/>
        <v>7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9" t="s">
        <v>140</v>
      </c>
      <c r="B100" s="8">
        <v>4</v>
      </c>
      <c r="C100" s="8">
        <v>1</v>
      </c>
      <c r="D100" s="8">
        <v>0</v>
      </c>
      <c r="E100" s="8">
        <v>0</v>
      </c>
      <c r="F100" s="8">
        <f t="shared" si="3"/>
        <v>5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9" t="s">
        <v>121</v>
      </c>
      <c r="B101" s="8">
        <v>2</v>
      </c>
      <c r="C101" s="8">
        <v>2</v>
      </c>
      <c r="D101" s="8">
        <v>0</v>
      </c>
      <c r="E101" s="8">
        <v>0</v>
      </c>
      <c r="F101" s="8">
        <f t="shared" si="3"/>
        <v>4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143</v>
      </c>
      <c r="B102" s="8">
        <v>2</v>
      </c>
      <c r="C102" s="8">
        <v>2</v>
      </c>
      <c r="D102" s="8">
        <v>0</v>
      </c>
      <c r="E102" s="8">
        <v>0</v>
      </c>
      <c r="F102" s="8">
        <f t="shared" si="3"/>
        <v>4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147</v>
      </c>
      <c r="B103" s="8">
        <v>2</v>
      </c>
      <c r="C103" s="8">
        <v>1</v>
      </c>
      <c r="D103" s="8">
        <v>0</v>
      </c>
      <c r="E103" s="8">
        <v>0</v>
      </c>
      <c r="F103" s="8">
        <f t="shared" si="3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292</v>
      </c>
      <c r="B104" s="8">
        <v>0</v>
      </c>
      <c r="C104" s="8">
        <v>1</v>
      </c>
      <c r="D104" s="8">
        <v>0</v>
      </c>
      <c r="E104" s="8">
        <v>1</v>
      </c>
      <c r="F104" s="8">
        <f t="shared" si="3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9" t="s">
        <v>144</v>
      </c>
      <c r="B105" s="8">
        <v>2</v>
      </c>
      <c r="C105" s="8">
        <v>0</v>
      </c>
      <c r="D105" s="8">
        <v>0</v>
      </c>
      <c r="E105" s="8">
        <v>0</v>
      </c>
      <c r="F105" s="8">
        <f t="shared" si="3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253</v>
      </c>
      <c r="B106" s="8">
        <v>0</v>
      </c>
      <c r="C106" s="8">
        <v>0</v>
      </c>
      <c r="D106" s="8">
        <v>1</v>
      </c>
      <c r="E106" s="8">
        <v>0</v>
      </c>
      <c r="F106" s="8">
        <f t="shared" si="3"/>
        <v>1</v>
      </c>
      <c r="G106" s="8">
        <v>0</v>
      </c>
      <c r="H106" s="8">
        <v>1</v>
      </c>
      <c r="I106" s="8">
        <v>0</v>
      </c>
      <c r="J106" s="8">
        <v>0</v>
      </c>
      <c r="K106" s="1"/>
    </row>
    <row r="107" spans="1:11" ht="12.75">
      <c r="A107" s="49" t="s">
        <v>254</v>
      </c>
      <c r="B107" s="8">
        <v>0</v>
      </c>
      <c r="C107" s="8">
        <v>0</v>
      </c>
      <c r="D107" s="8">
        <v>1</v>
      </c>
      <c r="E107" s="8">
        <v>0</v>
      </c>
      <c r="F107" s="8">
        <f t="shared" si="3"/>
        <v>1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28" t="s">
        <v>8</v>
      </c>
      <c r="B108" s="29">
        <f aca="true" t="shared" si="4" ref="B108:J108">SUM(B93:B107)</f>
        <v>36</v>
      </c>
      <c r="C108" s="29">
        <f t="shared" si="4"/>
        <v>33</v>
      </c>
      <c r="D108" s="29">
        <f t="shared" si="4"/>
        <v>3</v>
      </c>
      <c r="E108" s="29">
        <f t="shared" si="4"/>
        <v>2</v>
      </c>
      <c r="F108" s="29">
        <f t="shared" si="4"/>
        <v>74</v>
      </c>
      <c r="G108" s="29">
        <f t="shared" si="4"/>
        <v>0</v>
      </c>
      <c r="H108" s="29">
        <f t="shared" si="4"/>
        <v>1</v>
      </c>
      <c r="I108" s="29">
        <f t="shared" si="4"/>
        <v>1</v>
      </c>
      <c r="J108" s="29">
        <f t="shared" si="4"/>
        <v>1</v>
      </c>
      <c r="K108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156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7</v>
      </c>
      <c r="D4" s="1">
        <v>0</v>
      </c>
      <c r="E4" s="1">
        <v>0</v>
      </c>
      <c r="F4" s="1"/>
      <c r="G4" s="1"/>
      <c r="H4" s="1">
        <f>SUM(B4:G4)</f>
        <v>14</v>
      </c>
      <c r="I4" s="24"/>
      <c r="J4" s="1"/>
    </row>
    <row r="5" spans="1:10" ht="12.75">
      <c r="A5" t="s">
        <v>158</v>
      </c>
      <c r="B5" s="1">
        <v>7</v>
      </c>
      <c r="C5" s="1">
        <v>14</v>
      </c>
      <c r="D5" s="1">
        <v>0</v>
      </c>
      <c r="E5" s="1">
        <v>7</v>
      </c>
      <c r="F5" s="1"/>
      <c r="G5" s="1"/>
      <c r="H5" s="1">
        <f>SUM(B5:G5)</f>
        <v>28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157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16</v>
      </c>
      <c r="C8" s="8">
        <f>SUM(C9:C11)</f>
        <v>22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6</v>
      </c>
      <c r="C9" s="8">
        <v>12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8</v>
      </c>
      <c r="C10" s="8">
        <v>7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9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0.3076923076923077</v>
      </c>
      <c r="C14" s="10">
        <f>SUM(C13/C12)</f>
        <v>0.6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51</v>
      </c>
      <c r="C18" s="8">
        <f>SUM(C19)+(C24)</f>
        <v>62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23</v>
      </c>
      <c r="C19" s="8">
        <v>34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55</v>
      </c>
      <c r="C20" s="8">
        <v>160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236</v>
      </c>
      <c r="C21" s="8">
        <v>257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291</v>
      </c>
      <c r="C22" s="8">
        <f>SUM(C20)+(C21)</f>
        <v>417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16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28</v>
      </c>
      <c r="C24" s="8">
        <v>28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112</v>
      </c>
      <c r="C27" s="8">
        <v>174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28</v>
      </c>
      <c r="C28" s="9">
        <f>SUM(C27/C26)</f>
        <v>43.5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10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80</v>
      </c>
      <c r="C32" s="8">
        <v>122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268</v>
      </c>
      <c r="C33" s="47" t="s">
        <v>264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13</v>
      </c>
      <c r="C36" s="8">
        <v>40</v>
      </c>
      <c r="D36" s="9">
        <f aca="true" t="shared" si="0" ref="D36:D41">SUM(C36)/(B36)</f>
        <v>3.076923076923077</v>
      </c>
      <c r="E36" s="1">
        <v>11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7</v>
      </c>
      <c r="C37" s="8">
        <v>29</v>
      </c>
      <c r="D37" s="9">
        <f t="shared" si="0"/>
        <v>4.142857142857143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125</v>
      </c>
      <c r="B38" s="8">
        <v>2</v>
      </c>
      <c r="C38" s="8">
        <v>-4</v>
      </c>
      <c r="D38" s="9">
        <f t="shared" si="0"/>
        <v>-2</v>
      </c>
      <c r="E38" s="1">
        <v>-1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87</v>
      </c>
      <c r="B39" s="8">
        <v>1</v>
      </c>
      <c r="C39" s="8">
        <v>-10</v>
      </c>
      <c r="D39" s="9">
        <f t="shared" si="0"/>
        <v>-10</v>
      </c>
      <c r="E39" s="1" t="s">
        <v>127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23</v>
      </c>
      <c r="C40" s="6">
        <f>SUM(C36:C39)</f>
        <v>55</v>
      </c>
      <c r="D40" s="15">
        <f t="shared" si="0"/>
        <v>2.391304347826087</v>
      </c>
      <c r="E40" s="6">
        <v>11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158</v>
      </c>
      <c r="B41" s="6">
        <f>C19</f>
        <v>34</v>
      </c>
      <c r="C41" s="6">
        <f>C20</f>
        <v>160</v>
      </c>
      <c r="D41" s="15">
        <f t="shared" si="0"/>
        <v>4.705882352941177</v>
      </c>
      <c r="E41" s="6">
        <v>17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122</v>
      </c>
      <c r="B44" s="8">
        <v>16</v>
      </c>
      <c r="C44" s="8">
        <v>28</v>
      </c>
      <c r="D44" s="8">
        <v>2</v>
      </c>
      <c r="E44" s="10">
        <f>SUM(B44)/(C44)</f>
        <v>0.5714285714285714</v>
      </c>
      <c r="F44" s="8">
        <v>236</v>
      </c>
      <c r="G44" s="16">
        <f>SUM(F44)/(C44)</f>
        <v>8.428571428571429</v>
      </c>
      <c r="H44" s="8">
        <v>2</v>
      </c>
      <c r="I44" s="1" t="s">
        <v>265</v>
      </c>
      <c r="J44" s="8"/>
      <c r="K44" s="8"/>
    </row>
    <row r="45" spans="1:11" ht="12.75">
      <c r="A45" s="5" t="s">
        <v>8</v>
      </c>
      <c r="B45" s="6">
        <f>SUM(B44:B44)</f>
        <v>16</v>
      </c>
      <c r="C45" s="6">
        <f>SUM(C44:C44)</f>
        <v>28</v>
      </c>
      <c r="D45" s="6">
        <f>SUM(D44:D44)</f>
        <v>2</v>
      </c>
      <c r="E45" s="17">
        <f>SUM(B45)/(C45)</f>
        <v>0.5714285714285714</v>
      </c>
      <c r="F45" s="6">
        <f>SUM(F44:F44)</f>
        <v>236</v>
      </c>
      <c r="G45" s="18">
        <f>SUM(F45)/(C45)</f>
        <v>8.428571428571429</v>
      </c>
      <c r="H45" s="6">
        <f>SUM(H44:H44)</f>
        <v>2</v>
      </c>
      <c r="I45" s="6" t="s">
        <v>265</v>
      </c>
      <c r="J45" s="6"/>
      <c r="K45" s="6"/>
    </row>
    <row r="46" spans="1:11" ht="12.75">
      <c r="A46" s="5" t="s">
        <v>158</v>
      </c>
      <c r="B46" s="6">
        <f>C23</f>
        <v>14</v>
      </c>
      <c r="C46" s="6">
        <f>C24</f>
        <v>28</v>
      </c>
      <c r="D46" s="6">
        <f>C25</f>
        <v>1</v>
      </c>
      <c r="E46" s="17">
        <f>SUM(B46)/(C46)</f>
        <v>0.5</v>
      </c>
      <c r="F46" s="6">
        <f>C21</f>
        <v>257</v>
      </c>
      <c r="G46" s="18">
        <f>SUM(F46)/(C46)</f>
        <v>9.178571428571429</v>
      </c>
      <c r="H46" s="6">
        <v>3</v>
      </c>
      <c r="I46" s="6" t="s">
        <v>266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125</v>
      </c>
      <c r="B49" s="8">
        <v>6</v>
      </c>
      <c r="C49" s="8">
        <v>122</v>
      </c>
      <c r="D49" s="9">
        <f aca="true" t="shared" si="1" ref="D49:D56">SUM(C49)/(B49)</f>
        <v>20.333333333333332</v>
      </c>
      <c r="E49" s="1" t="s">
        <v>265</v>
      </c>
      <c r="F49" s="8">
        <v>2</v>
      </c>
      <c r="G49" s="8"/>
      <c r="H49" s="8"/>
      <c r="I49" s="8"/>
      <c r="J49" s="8"/>
      <c r="K49" s="8"/>
    </row>
    <row r="50" spans="1:11" ht="12.75">
      <c r="A50" s="7" t="s">
        <v>121</v>
      </c>
      <c r="B50" s="8">
        <v>4</v>
      </c>
      <c r="C50" s="8">
        <v>20</v>
      </c>
      <c r="D50" s="9">
        <f t="shared" si="1"/>
        <v>5</v>
      </c>
      <c r="E50" s="1">
        <v>10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123</v>
      </c>
      <c r="B51" s="8">
        <v>2</v>
      </c>
      <c r="C51" s="8">
        <v>58</v>
      </c>
      <c r="D51" s="9">
        <f t="shared" si="1"/>
        <v>29</v>
      </c>
      <c r="E51" s="1">
        <v>45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126</v>
      </c>
      <c r="B52" s="8">
        <v>2</v>
      </c>
      <c r="C52" s="8">
        <v>16</v>
      </c>
      <c r="D52" s="9">
        <f t="shared" si="1"/>
        <v>8</v>
      </c>
      <c r="E52" s="1">
        <v>15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146</v>
      </c>
      <c r="B53" s="8">
        <v>1</v>
      </c>
      <c r="C53" s="8">
        <v>15</v>
      </c>
      <c r="D53" s="9">
        <f>SUM(C53)/(B53)</f>
        <v>15</v>
      </c>
      <c r="E53" s="1">
        <v>15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141</v>
      </c>
      <c r="B54" s="8">
        <v>1</v>
      </c>
      <c r="C54" s="8">
        <v>5</v>
      </c>
      <c r="D54" s="9">
        <f>SUM(C54)/(B54)</f>
        <v>5</v>
      </c>
      <c r="E54" s="1">
        <v>5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SUM(B49:B54)</f>
        <v>16</v>
      </c>
      <c r="C55" s="6">
        <f>SUM(C49:C54)</f>
        <v>236</v>
      </c>
      <c r="D55" s="15">
        <f t="shared" si="1"/>
        <v>14.75</v>
      </c>
      <c r="E55" s="6" t="s">
        <v>265</v>
      </c>
      <c r="F55" s="6">
        <f>SUM(F49:F54)</f>
        <v>2</v>
      </c>
      <c r="G55" s="6"/>
      <c r="H55" s="6"/>
      <c r="I55" s="6"/>
      <c r="J55" s="6"/>
      <c r="K55" s="14"/>
    </row>
    <row r="56" spans="1:11" ht="12.75">
      <c r="A56" s="5" t="s">
        <v>158</v>
      </c>
      <c r="B56" s="6">
        <f>C23</f>
        <v>14</v>
      </c>
      <c r="C56" s="6">
        <f>C21</f>
        <v>257</v>
      </c>
      <c r="D56" s="15">
        <f t="shared" si="1"/>
        <v>18.357142857142858</v>
      </c>
      <c r="E56" s="6" t="s">
        <v>266</v>
      </c>
      <c r="F56" s="6">
        <v>3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93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125</v>
      </c>
      <c r="B60" s="8">
        <v>0</v>
      </c>
      <c r="C60" s="8">
        <v>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  <c r="K60" s="8"/>
    </row>
    <row r="61" spans="1:11" ht="12.75">
      <c r="A61" s="7" t="s">
        <v>122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1" ht="12.75">
      <c r="A62" s="5" t="s">
        <v>8</v>
      </c>
      <c r="B62" s="6">
        <f aca="true" t="shared" si="2" ref="B62:H62">SUM(B60:B61)</f>
        <v>0</v>
      </c>
      <c r="C62" s="6">
        <f t="shared" si="2"/>
        <v>2</v>
      </c>
      <c r="D62" s="6">
        <f t="shared" si="2"/>
        <v>0</v>
      </c>
      <c r="E62" s="6">
        <f t="shared" si="2"/>
        <v>2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14</v>
      </c>
      <c r="J62" s="6"/>
      <c r="K62" s="14"/>
    </row>
    <row r="63" spans="1:11" ht="12.75">
      <c r="A63" s="5" t="s">
        <v>158</v>
      </c>
      <c r="B63" s="6">
        <f>F41</f>
        <v>1</v>
      </c>
      <c r="C63" s="6">
        <f>H46</f>
        <v>3</v>
      </c>
      <c r="D63" s="6">
        <f>SUM(F75)+(F80)+(F85)</f>
        <v>0</v>
      </c>
      <c r="E63" s="6">
        <f>B68</f>
        <v>4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28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7" t="s">
        <v>122</v>
      </c>
      <c r="B66" s="8">
        <v>2</v>
      </c>
      <c r="C66" s="8">
        <v>2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92</v>
      </c>
      <c r="I66" s="8">
        <f>SUM(B66)+(E66*3)</f>
        <v>2</v>
      </c>
      <c r="J66" s="22"/>
      <c r="K66" s="8"/>
    </row>
    <row r="67" spans="1:11" ht="12.75">
      <c r="A67" s="5" t="s">
        <v>8</v>
      </c>
      <c r="B67" s="6">
        <f>SUM(B66:B66)</f>
        <v>2</v>
      </c>
      <c r="C67" s="6">
        <f>SUM(C66:C66)</f>
        <v>2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92</v>
      </c>
      <c r="I67" s="6">
        <f>SUM(B67)+(E67*3)</f>
        <v>2</v>
      </c>
      <c r="J67" s="19"/>
      <c r="K67" s="6"/>
    </row>
    <row r="68" spans="1:11" ht="12.75">
      <c r="A68" s="5" t="s">
        <v>158</v>
      </c>
      <c r="B68" s="6">
        <v>4</v>
      </c>
      <c r="C68" s="6">
        <v>4</v>
      </c>
      <c r="D68" s="17">
        <f>SUM(B68/C68)</f>
        <v>1</v>
      </c>
      <c r="E68" s="23">
        <v>0</v>
      </c>
      <c r="F68" s="23">
        <v>0</v>
      </c>
      <c r="G68" s="17">
        <v>0</v>
      </c>
      <c r="H68" s="6" t="s">
        <v>92</v>
      </c>
      <c r="I68" s="6">
        <f>SUM(B68)+(E68*3)</f>
        <v>4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73</v>
      </c>
      <c r="B70" s="6" t="s">
        <v>74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126</v>
      </c>
      <c r="B71" s="8">
        <v>1</v>
      </c>
      <c r="C71" s="8">
        <v>15</v>
      </c>
      <c r="D71" s="9">
        <f>SUM(C71)/(B71)</f>
        <v>15</v>
      </c>
      <c r="E71" s="1">
        <v>15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148</v>
      </c>
      <c r="B72" s="8">
        <v>1</v>
      </c>
      <c r="C72" s="8">
        <v>4</v>
      </c>
      <c r="D72" s="9">
        <f>SUM(C72)/(B72)</f>
        <v>4</v>
      </c>
      <c r="E72" s="1">
        <v>4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267</v>
      </c>
      <c r="B73" s="8">
        <v>1</v>
      </c>
      <c r="C73" s="8">
        <v>1</v>
      </c>
      <c r="D73" s="9">
        <f>SUM(C73)/(B73)</f>
        <v>1</v>
      </c>
      <c r="E73" s="1">
        <v>1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SUM(B71:B73)</f>
        <v>3</v>
      </c>
      <c r="C74" s="6">
        <f>SUM(C71:C73)</f>
        <v>20</v>
      </c>
      <c r="D74" s="15">
        <f>SUM(C74)/(B74)</f>
        <v>6.666666666666667</v>
      </c>
      <c r="E74" s="6">
        <v>15</v>
      </c>
      <c r="F74" s="6">
        <f>SUM(F71:F73)</f>
        <v>0</v>
      </c>
      <c r="G74" s="6"/>
      <c r="H74" s="6"/>
      <c r="I74" s="6"/>
      <c r="J74" s="6"/>
      <c r="K74" s="14"/>
    </row>
    <row r="75" spans="1:11" ht="12.75">
      <c r="A75" s="5" t="s">
        <v>158</v>
      </c>
      <c r="B75" s="6">
        <v>1</v>
      </c>
      <c r="C75" s="6">
        <v>8</v>
      </c>
      <c r="D75" s="15">
        <f>SUM(C75)/(B75)</f>
        <v>8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75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7" t="s">
        <v>125</v>
      </c>
      <c r="B78" s="8">
        <v>1</v>
      </c>
      <c r="C78" s="8">
        <v>4</v>
      </c>
      <c r="D78" s="9">
        <f>SUM(C78)/(B78)</f>
        <v>4</v>
      </c>
      <c r="E78" s="1">
        <v>4</v>
      </c>
      <c r="F78" s="8">
        <v>0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f>SUM(B78:B78)</f>
        <v>1</v>
      </c>
      <c r="C79" s="6">
        <f>SUM(C78:C78)</f>
        <v>4</v>
      </c>
      <c r="D79" s="15">
        <f>SUM(C79)/(B79)</f>
        <v>4</v>
      </c>
      <c r="E79" s="6">
        <v>4</v>
      </c>
      <c r="F79" s="6">
        <f>SUM(F78:F78)</f>
        <v>0</v>
      </c>
      <c r="G79" s="5"/>
      <c r="H79" s="5"/>
      <c r="I79" s="5"/>
      <c r="J79" s="5"/>
      <c r="K79" s="6"/>
    </row>
    <row r="80" spans="1:11" ht="12.75">
      <c r="A80" s="5" t="s">
        <v>158</v>
      </c>
      <c r="B80" s="6">
        <v>0</v>
      </c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76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125</v>
      </c>
      <c r="B83" s="8">
        <v>1</v>
      </c>
      <c r="C83" s="8">
        <v>0</v>
      </c>
      <c r="D83" s="9">
        <f>SUM(C83)/(B83)</f>
        <v>0</v>
      </c>
      <c r="E83" s="1">
        <v>0</v>
      </c>
      <c r="F83" s="8">
        <v>0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SUM(B83:B83)</f>
        <v>1</v>
      </c>
      <c r="C84" s="6">
        <f>SUM(C83:C83)</f>
        <v>0</v>
      </c>
      <c r="D84" s="15">
        <f>SUM(C84)/(B84)</f>
        <v>0</v>
      </c>
      <c r="E84" s="6">
        <v>0</v>
      </c>
      <c r="F84" s="6">
        <f>SUM(F83:F83)</f>
        <v>0</v>
      </c>
      <c r="G84" s="12"/>
      <c r="H84" s="12"/>
      <c r="I84" s="12"/>
      <c r="J84" s="12"/>
      <c r="K84" s="14"/>
    </row>
    <row r="85" spans="1:11" ht="12.75">
      <c r="A85" s="5" t="s">
        <v>158</v>
      </c>
      <c r="B85" s="6">
        <v>2</v>
      </c>
      <c r="C85" s="6">
        <v>5</v>
      </c>
      <c r="D85" s="15">
        <f>SUM(C85)/(B85)</f>
        <v>2.5</v>
      </c>
      <c r="E85" s="6">
        <v>5</v>
      </c>
      <c r="F85" s="6">
        <v>0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77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7" t="s">
        <v>122</v>
      </c>
      <c r="B88" s="8">
        <v>4</v>
      </c>
      <c r="C88" s="8">
        <v>112</v>
      </c>
      <c r="D88" s="9">
        <f>SUM(C88)/(B88)</f>
        <v>28</v>
      </c>
      <c r="E88" s="1">
        <v>30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SUM(B88:B88)</f>
        <v>4</v>
      </c>
      <c r="C89" s="6">
        <f>SUM(C88:C88)</f>
        <v>112</v>
      </c>
      <c r="D89" s="15">
        <f>SUM(C89)/(B89)</f>
        <v>28</v>
      </c>
      <c r="E89" s="6">
        <v>30</v>
      </c>
      <c r="F89" s="6"/>
      <c r="G89" s="5"/>
      <c r="H89" s="5"/>
      <c r="I89" s="5"/>
      <c r="J89" s="5"/>
      <c r="K89" s="6"/>
    </row>
    <row r="90" spans="1:11" ht="12.75">
      <c r="A90" s="5" t="s">
        <v>158</v>
      </c>
      <c r="B90" s="6">
        <f>C26</f>
        <v>4</v>
      </c>
      <c r="C90" s="6">
        <f>C27</f>
        <v>174</v>
      </c>
      <c r="D90" s="15">
        <f>SUM(C90)/(B90)</f>
        <v>43.5</v>
      </c>
      <c r="E90" s="6">
        <v>52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80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s="7" customFormat="1" ht="12.75">
      <c r="A93" s="82" t="s">
        <v>258</v>
      </c>
      <c r="K93" s="8"/>
    </row>
    <row r="94" spans="1:11" s="7" customFormat="1" ht="12.75">
      <c r="A94" s="82" t="s">
        <v>259</v>
      </c>
      <c r="K94" s="8"/>
    </row>
    <row r="95" spans="1:11" s="7" customFormat="1" ht="12.75">
      <c r="A95" s="82" t="s">
        <v>260</v>
      </c>
      <c r="K95" s="8"/>
    </row>
    <row r="96" spans="1:11" s="7" customFormat="1" ht="12.75">
      <c r="A96" s="82" t="s">
        <v>261</v>
      </c>
      <c r="K96" s="8"/>
    </row>
    <row r="97" spans="1:11" s="7" customFormat="1" ht="12.75">
      <c r="A97" s="82" t="s">
        <v>262</v>
      </c>
      <c r="K97" s="8"/>
    </row>
    <row r="98" spans="1:11" s="7" customFormat="1" ht="12.75">
      <c r="A98" s="82" t="s">
        <v>263</v>
      </c>
      <c r="K98" s="8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81" t="s">
        <v>67</v>
      </c>
      <c r="B100" s="6" t="s">
        <v>151</v>
      </c>
      <c r="C100" s="6" t="s">
        <v>89</v>
      </c>
      <c r="D100" s="6" t="s">
        <v>69</v>
      </c>
      <c r="E100" s="6" t="s">
        <v>68</v>
      </c>
      <c r="F100" s="6" t="s">
        <v>252</v>
      </c>
      <c r="G100" s="6" t="s">
        <v>70</v>
      </c>
      <c r="H100" s="6" t="s">
        <v>71</v>
      </c>
      <c r="I100" s="6" t="s">
        <v>255</v>
      </c>
      <c r="J100" s="6" t="s">
        <v>81</v>
      </c>
      <c r="K100" s="44"/>
    </row>
    <row r="101" spans="1:11" ht="12.75">
      <c r="A101" s="49" t="s">
        <v>121</v>
      </c>
      <c r="B101" s="8">
        <v>11</v>
      </c>
      <c r="C101" s="8">
        <v>4</v>
      </c>
      <c r="D101" s="8">
        <v>0</v>
      </c>
      <c r="E101" s="8">
        <v>0</v>
      </c>
      <c r="F101" s="8">
        <f aca="true" t="shared" si="3" ref="F101:F115">SUM(B101:E101)</f>
        <v>15</v>
      </c>
      <c r="G101" s="8">
        <v>1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141</v>
      </c>
      <c r="B102" s="8">
        <v>6</v>
      </c>
      <c r="C102" s="8">
        <v>2</v>
      </c>
      <c r="D102" s="8">
        <v>1</v>
      </c>
      <c r="E102" s="8">
        <v>1</v>
      </c>
      <c r="F102" s="8">
        <f t="shared" si="3"/>
        <v>10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126</v>
      </c>
      <c r="B103" s="8">
        <v>4</v>
      </c>
      <c r="C103" s="8">
        <v>6</v>
      </c>
      <c r="D103" s="8">
        <v>0</v>
      </c>
      <c r="E103" s="8">
        <v>0</v>
      </c>
      <c r="F103" s="8">
        <f t="shared" si="3"/>
        <v>10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143</v>
      </c>
      <c r="B104" s="8">
        <v>3</v>
      </c>
      <c r="C104" s="8">
        <v>5</v>
      </c>
      <c r="D104" s="8">
        <v>0</v>
      </c>
      <c r="E104" s="8">
        <v>0</v>
      </c>
      <c r="F104" s="8">
        <f t="shared" si="3"/>
        <v>8</v>
      </c>
      <c r="G104" s="8">
        <v>0</v>
      </c>
      <c r="H104" s="8">
        <v>1</v>
      </c>
      <c r="I104" s="8">
        <v>0</v>
      </c>
      <c r="J104" s="8">
        <v>0</v>
      </c>
      <c r="K104" s="1"/>
    </row>
    <row r="105" spans="1:11" ht="12.75">
      <c r="A105" s="49" t="s">
        <v>140</v>
      </c>
      <c r="B105" s="8">
        <v>3</v>
      </c>
      <c r="C105" s="8">
        <v>3</v>
      </c>
      <c r="D105" s="8">
        <v>0</v>
      </c>
      <c r="E105" s="8">
        <v>0</v>
      </c>
      <c r="F105" s="8">
        <f t="shared" si="3"/>
        <v>6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122</v>
      </c>
      <c r="B106" s="8">
        <v>4</v>
      </c>
      <c r="C106" s="8">
        <v>0</v>
      </c>
      <c r="D106" s="8">
        <v>0</v>
      </c>
      <c r="E106" s="8">
        <v>0</v>
      </c>
      <c r="F106" s="8">
        <f t="shared" si="3"/>
        <v>4</v>
      </c>
      <c r="G106" s="8">
        <v>0</v>
      </c>
      <c r="H106" s="8">
        <v>0</v>
      </c>
      <c r="I106" s="8">
        <v>1</v>
      </c>
      <c r="J106" s="8">
        <v>0</v>
      </c>
      <c r="K106" s="1"/>
    </row>
    <row r="107" spans="1:11" ht="12.75">
      <c r="A107" s="49" t="s">
        <v>123</v>
      </c>
      <c r="B107" s="8">
        <v>2</v>
      </c>
      <c r="C107" s="8">
        <v>0</v>
      </c>
      <c r="D107" s="8">
        <v>0</v>
      </c>
      <c r="E107" s="8">
        <v>0</v>
      </c>
      <c r="F107" s="8">
        <f t="shared" si="3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125</v>
      </c>
      <c r="B108" s="8">
        <v>1</v>
      </c>
      <c r="C108" s="8">
        <v>1</v>
      </c>
      <c r="D108" s="8">
        <v>0</v>
      </c>
      <c r="E108" s="8">
        <v>0</v>
      </c>
      <c r="F108" s="8">
        <f t="shared" si="3"/>
        <v>2</v>
      </c>
      <c r="G108" s="8">
        <v>0</v>
      </c>
      <c r="H108" s="8">
        <v>0</v>
      </c>
      <c r="I108" s="8">
        <v>1</v>
      </c>
      <c r="J108" s="8">
        <v>0</v>
      </c>
      <c r="K108" s="1"/>
    </row>
    <row r="109" spans="1:11" ht="12.75">
      <c r="A109" s="49" t="s">
        <v>269</v>
      </c>
      <c r="B109" s="8">
        <v>1</v>
      </c>
      <c r="C109" s="8">
        <v>1</v>
      </c>
      <c r="D109" s="8">
        <v>0</v>
      </c>
      <c r="E109" s="8">
        <v>0</v>
      </c>
      <c r="F109" s="8">
        <f t="shared" si="3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138</v>
      </c>
      <c r="B110" s="8">
        <v>1</v>
      </c>
      <c r="C110" s="8">
        <v>1</v>
      </c>
      <c r="D110" s="8">
        <v>0</v>
      </c>
      <c r="E110" s="8">
        <v>0</v>
      </c>
      <c r="F110" s="8">
        <f t="shared" si="3"/>
        <v>2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144</v>
      </c>
      <c r="B111" s="8">
        <v>0</v>
      </c>
      <c r="C111" s="8">
        <v>1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9" t="s">
        <v>147</v>
      </c>
      <c r="B112" s="8">
        <v>1</v>
      </c>
      <c r="C112" s="8">
        <v>0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1</v>
      </c>
      <c r="J112" s="8">
        <v>0</v>
      </c>
      <c r="K112" s="1"/>
    </row>
    <row r="113" spans="1:11" ht="12.75">
      <c r="A113" s="49" t="s">
        <v>270</v>
      </c>
      <c r="B113" s="8">
        <v>0</v>
      </c>
      <c r="C113" s="8">
        <v>1</v>
      </c>
      <c r="D113" s="8">
        <v>0</v>
      </c>
      <c r="E113" s="8">
        <v>0</v>
      </c>
      <c r="F113" s="8">
        <f t="shared" si="3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9" t="s">
        <v>146</v>
      </c>
      <c r="B114" s="8">
        <v>1</v>
      </c>
      <c r="C114" s="8">
        <v>0</v>
      </c>
      <c r="D114" s="8">
        <v>0</v>
      </c>
      <c r="E114" s="8">
        <v>0</v>
      </c>
      <c r="F114" s="8">
        <f t="shared" si="3"/>
        <v>1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 t="s">
        <v>254</v>
      </c>
      <c r="B115" s="8">
        <v>1</v>
      </c>
      <c r="C115" s="8">
        <v>0</v>
      </c>
      <c r="D115" s="8">
        <v>0</v>
      </c>
      <c r="E115" s="8">
        <v>0</v>
      </c>
      <c r="F115" s="8">
        <f t="shared" si="3"/>
        <v>1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28" t="s">
        <v>8</v>
      </c>
      <c r="B116" s="29">
        <f aca="true" t="shared" si="4" ref="B116:J116">SUM(B101:B115)</f>
        <v>39</v>
      </c>
      <c r="C116" s="29">
        <f t="shared" si="4"/>
        <v>25</v>
      </c>
      <c r="D116" s="29">
        <f t="shared" si="4"/>
        <v>1</v>
      </c>
      <c r="E116" s="29">
        <f t="shared" si="4"/>
        <v>1</v>
      </c>
      <c r="F116" s="29">
        <f t="shared" si="4"/>
        <v>66</v>
      </c>
      <c r="G116" s="29">
        <f t="shared" si="4"/>
        <v>1</v>
      </c>
      <c r="H116" s="29">
        <f t="shared" si="4"/>
        <v>1</v>
      </c>
      <c r="I116" s="29">
        <f t="shared" si="4"/>
        <v>3</v>
      </c>
      <c r="J116" s="29">
        <f t="shared" si="4"/>
        <v>0</v>
      </c>
      <c r="K116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164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165</v>
      </c>
      <c r="B5" s="1">
        <v>7</v>
      </c>
      <c r="C5" s="1">
        <v>7</v>
      </c>
      <c r="D5" s="1">
        <v>0</v>
      </c>
      <c r="E5" s="1">
        <v>0</v>
      </c>
      <c r="F5" s="1"/>
      <c r="G5" s="1"/>
      <c r="H5" s="1">
        <f>SUM(B5:G5)</f>
        <v>14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6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4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10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7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0.36363636363636365</v>
      </c>
      <c r="C14" s="10">
        <f>SUM(C13/C12)</f>
        <v>0.4375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41</v>
      </c>
      <c r="C18" s="8">
        <f>SUM(C19)+(C24)</f>
        <v>67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28</v>
      </c>
      <c r="C19" s="8">
        <v>37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86</v>
      </c>
      <c r="C20" s="8">
        <v>143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28</v>
      </c>
      <c r="C21" s="8">
        <v>183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114</v>
      </c>
      <c r="C22" s="8">
        <f>SUM(C20)+(C21)</f>
        <v>326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19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13</v>
      </c>
      <c r="C24" s="8">
        <v>30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3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156</v>
      </c>
      <c r="C27" s="8">
        <v>94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26</v>
      </c>
      <c r="C28" s="9">
        <f>SUM(C27/C26)</f>
        <v>31.333333333333332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18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273</v>
      </c>
      <c r="C33" s="47" t="s">
        <v>274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22</v>
      </c>
      <c r="C36" s="8">
        <v>70</v>
      </c>
      <c r="D36" s="9">
        <f>SUM(C36)/(B36)</f>
        <v>3.1818181818181817</v>
      </c>
      <c r="E36" s="1">
        <v>8</v>
      </c>
      <c r="F36" s="8">
        <v>0</v>
      </c>
      <c r="G36" s="8"/>
      <c r="H36" s="8"/>
      <c r="I36" s="8"/>
      <c r="J36" s="8"/>
      <c r="K36" s="8"/>
    </row>
    <row r="37" spans="1:11" ht="12.75">
      <c r="A37" t="s">
        <v>122</v>
      </c>
      <c r="B37" s="8">
        <v>5</v>
      </c>
      <c r="C37" s="8">
        <v>17</v>
      </c>
      <c r="D37" s="9">
        <f>SUM(C37)/(B37)</f>
        <v>3.4</v>
      </c>
      <c r="E37" s="1">
        <v>5</v>
      </c>
      <c r="F37" s="8">
        <v>0</v>
      </c>
      <c r="G37" s="8"/>
      <c r="H37" s="8"/>
      <c r="I37" s="8"/>
      <c r="J37" s="8"/>
      <c r="K37" s="8"/>
    </row>
    <row r="38" spans="1:11" ht="12.75">
      <c r="A38" t="s">
        <v>87</v>
      </c>
      <c r="B38" s="8">
        <v>1</v>
      </c>
      <c r="C38" s="8">
        <v>-1</v>
      </c>
      <c r="D38" s="9">
        <f>SUM(C38)/(B38)</f>
        <v>-1</v>
      </c>
      <c r="E38" s="1" t="s">
        <v>127</v>
      </c>
      <c r="F38" s="8">
        <v>0</v>
      </c>
      <c r="G38" s="8"/>
      <c r="H38" s="8"/>
      <c r="I38" s="8"/>
      <c r="J38" s="8"/>
      <c r="K38" s="8"/>
    </row>
    <row r="39" spans="1:11" ht="12.75">
      <c r="A39" s="5" t="s">
        <v>8</v>
      </c>
      <c r="B39" s="6">
        <f>SUM(B36:B38)</f>
        <v>28</v>
      </c>
      <c r="C39" s="6">
        <f>SUM(C36:C38)</f>
        <v>86</v>
      </c>
      <c r="D39" s="15">
        <f>SUM(C39)/(B39)</f>
        <v>3.0714285714285716</v>
      </c>
      <c r="E39" s="6">
        <v>8</v>
      </c>
      <c r="F39" s="6">
        <f>SUM(F36:F38)</f>
        <v>0</v>
      </c>
      <c r="G39" s="6"/>
      <c r="H39" s="6"/>
      <c r="I39" s="6"/>
      <c r="J39" s="6"/>
      <c r="K39" s="6"/>
    </row>
    <row r="40" spans="1:11" ht="12.75">
      <c r="A40" s="5" t="s">
        <v>165</v>
      </c>
      <c r="B40" s="6">
        <f>C19</f>
        <v>37</v>
      </c>
      <c r="C40" s="6">
        <f>C20</f>
        <v>143</v>
      </c>
      <c r="D40" s="15">
        <f>SUM(C40)/(B40)</f>
        <v>3.864864864864865</v>
      </c>
      <c r="E40" s="6">
        <v>18</v>
      </c>
      <c r="F40" s="6">
        <v>0</v>
      </c>
      <c r="G40" s="6"/>
      <c r="H40" s="6"/>
      <c r="I40" s="6"/>
      <c r="J40" s="6"/>
      <c r="K40" s="6"/>
    </row>
    <row r="41" spans="1:11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5" t="s">
        <v>43</v>
      </c>
      <c r="B42" s="6" t="s">
        <v>44</v>
      </c>
      <c r="C42" s="6" t="s">
        <v>39</v>
      </c>
      <c r="D42" s="6" t="s">
        <v>45</v>
      </c>
      <c r="E42" s="6" t="s">
        <v>46</v>
      </c>
      <c r="F42" s="6" t="s">
        <v>40</v>
      </c>
      <c r="G42" s="6" t="s">
        <v>47</v>
      </c>
      <c r="H42" s="6" t="s">
        <v>42</v>
      </c>
      <c r="I42" s="6" t="s">
        <v>41</v>
      </c>
      <c r="J42" s="6"/>
      <c r="K42" s="6"/>
    </row>
    <row r="43" spans="1:11" ht="12.75">
      <c r="A43" s="7" t="s">
        <v>122</v>
      </c>
      <c r="B43" s="8">
        <v>5</v>
      </c>
      <c r="C43" s="8">
        <v>13</v>
      </c>
      <c r="D43" s="8">
        <v>3</v>
      </c>
      <c r="E43" s="10">
        <f>SUM(B43)/(C43)</f>
        <v>0.38461538461538464</v>
      </c>
      <c r="F43" s="8">
        <v>28</v>
      </c>
      <c r="G43" s="16">
        <f>SUM(F43)/(C43)</f>
        <v>2.1538461538461537</v>
      </c>
      <c r="H43" s="8">
        <v>0</v>
      </c>
      <c r="I43" s="1">
        <v>11</v>
      </c>
      <c r="J43" s="8"/>
      <c r="K43" s="8"/>
    </row>
    <row r="44" spans="1:11" ht="12.75">
      <c r="A44" s="5" t="s">
        <v>8</v>
      </c>
      <c r="B44" s="6">
        <f>SUM(B43:B43)</f>
        <v>5</v>
      </c>
      <c r="C44" s="6">
        <f>SUM(C43:C43)</f>
        <v>13</v>
      </c>
      <c r="D44" s="6">
        <f>SUM(D43:D43)</f>
        <v>3</v>
      </c>
      <c r="E44" s="17">
        <f>SUM(B44)/(C44)</f>
        <v>0.38461538461538464</v>
      </c>
      <c r="F44" s="6">
        <f>SUM(F43:F43)</f>
        <v>28</v>
      </c>
      <c r="G44" s="18">
        <f>SUM(F44)/(C44)</f>
        <v>2.1538461538461537</v>
      </c>
      <c r="H44" s="6">
        <f>SUM(H43:H43)</f>
        <v>0</v>
      </c>
      <c r="I44" s="6">
        <v>11</v>
      </c>
      <c r="J44" s="6"/>
      <c r="K44" s="6"/>
    </row>
    <row r="45" spans="1:11" ht="12.75">
      <c r="A45" s="5" t="s">
        <v>165</v>
      </c>
      <c r="B45" s="6">
        <f>C23</f>
        <v>19</v>
      </c>
      <c r="C45" s="6">
        <f>C24</f>
        <v>30</v>
      </c>
      <c r="D45" s="6">
        <f>C25</f>
        <v>0</v>
      </c>
      <c r="E45" s="17">
        <f>SUM(B45)/(C45)</f>
        <v>0.6333333333333333</v>
      </c>
      <c r="F45" s="6">
        <f>C21</f>
        <v>183</v>
      </c>
      <c r="G45" s="18">
        <f>SUM(F45)/(C45)</f>
        <v>6.1</v>
      </c>
      <c r="H45" s="6">
        <v>2</v>
      </c>
      <c r="I45" s="6" t="s">
        <v>275</v>
      </c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48</v>
      </c>
      <c r="B47" s="6" t="s">
        <v>49</v>
      </c>
      <c r="C47" s="6" t="s">
        <v>40</v>
      </c>
      <c r="D47" s="6" t="s">
        <v>9</v>
      </c>
      <c r="E47" s="6" t="s">
        <v>41</v>
      </c>
      <c r="F47" s="6" t="s">
        <v>42</v>
      </c>
      <c r="G47" s="6"/>
      <c r="H47" s="6"/>
      <c r="I47" s="6"/>
      <c r="J47" s="6"/>
      <c r="K47" s="6"/>
    </row>
    <row r="48" spans="1:11" ht="12.75">
      <c r="A48" s="7" t="s">
        <v>141</v>
      </c>
      <c r="B48" s="8">
        <v>2</v>
      </c>
      <c r="C48" s="8">
        <v>12</v>
      </c>
      <c r="D48" s="9">
        <f>SUM(C48)/(B48)</f>
        <v>6</v>
      </c>
      <c r="E48" s="1">
        <v>11</v>
      </c>
      <c r="F48" s="8">
        <v>0</v>
      </c>
      <c r="G48" s="8"/>
      <c r="H48" s="8"/>
      <c r="I48" s="8"/>
      <c r="J48" s="8"/>
      <c r="K48" s="8"/>
    </row>
    <row r="49" spans="1:11" ht="12.75">
      <c r="A49" t="s">
        <v>126</v>
      </c>
      <c r="B49" s="8">
        <v>2</v>
      </c>
      <c r="C49" s="8">
        <v>10</v>
      </c>
      <c r="D49" s="9">
        <f>SUM(C49)/(B49)</f>
        <v>5</v>
      </c>
      <c r="E49" s="1">
        <v>8</v>
      </c>
      <c r="F49" s="8">
        <v>0</v>
      </c>
      <c r="G49" s="8"/>
      <c r="H49" s="8"/>
      <c r="I49" s="8"/>
      <c r="J49" s="8"/>
      <c r="K49" s="8"/>
    </row>
    <row r="50" spans="1:11" ht="12.75">
      <c r="A50" t="s">
        <v>131</v>
      </c>
      <c r="B50" s="8">
        <v>1</v>
      </c>
      <c r="C50" s="8">
        <v>6</v>
      </c>
      <c r="D50" s="9">
        <f>SUM(C50)/(B50)</f>
        <v>6</v>
      </c>
      <c r="E50" s="1">
        <v>6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SUM(B48:B50)</f>
        <v>5</v>
      </c>
      <c r="C51" s="6">
        <f>SUM(C48:C50)</f>
        <v>28</v>
      </c>
      <c r="D51" s="15">
        <f>SUM(C51)/(B51)</f>
        <v>5.6</v>
      </c>
      <c r="E51" s="6">
        <v>11</v>
      </c>
      <c r="F51" s="6">
        <f>SUM(F48:F50)</f>
        <v>0</v>
      </c>
      <c r="G51" s="6"/>
      <c r="H51" s="6"/>
      <c r="I51" s="6"/>
      <c r="J51" s="6"/>
      <c r="K51" s="14"/>
    </row>
    <row r="52" spans="1:11" ht="12.75">
      <c r="A52" s="5" t="s">
        <v>165</v>
      </c>
      <c r="B52" s="6">
        <f>C23</f>
        <v>19</v>
      </c>
      <c r="C52" s="6">
        <f>C21</f>
        <v>183</v>
      </c>
      <c r="D52" s="15">
        <f>SUM(C52)/(B52)</f>
        <v>9.631578947368421</v>
      </c>
      <c r="E52" s="6" t="s">
        <v>275</v>
      </c>
      <c r="F52" s="6">
        <v>0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42</v>
      </c>
      <c r="C54" s="6" t="s">
        <v>42</v>
      </c>
      <c r="D54" s="6" t="s">
        <v>42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50</v>
      </c>
      <c r="B55" s="6" t="s">
        <v>51</v>
      </c>
      <c r="C55" s="6" t="s">
        <v>49</v>
      </c>
      <c r="D55" s="6" t="s">
        <v>93</v>
      </c>
      <c r="E55" s="6" t="s">
        <v>53</v>
      </c>
      <c r="F55" s="6" t="s">
        <v>54</v>
      </c>
      <c r="G55" s="6" t="s">
        <v>55</v>
      </c>
      <c r="H55" s="6" t="s">
        <v>56</v>
      </c>
      <c r="I55" s="6" t="s">
        <v>57</v>
      </c>
      <c r="J55" s="6"/>
      <c r="K55" s="14"/>
    </row>
    <row r="56" spans="1:11" ht="12.75">
      <c r="A56" s="5" t="s">
        <v>8</v>
      </c>
      <c r="B56" s="6"/>
      <c r="C56" s="6"/>
      <c r="D56" s="6"/>
      <c r="E56" s="6"/>
      <c r="F56" s="6"/>
      <c r="G56" s="6"/>
      <c r="H56" s="6"/>
      <c r="I56" s="6">
        <f>SUM(B56*6)+(C56*6)+(D56*6)+(E56)+(F56*2)+(G56*3)+(H56*2)</f>
        <v>0</v>
      </c>
      <c r="J56" s="6"/>
      <c r="K56" s="14"/>
    </row>
    <row r="57" spans="1:11" ht="12.75">
      <c r="A57" s="5" t="s">
        <v>165</v>
      </c>
      <c r="B57" s="6">
        <f>F40</f>
        <v>0</v>
      </c>
      <c r="C57" s="6">
        <f>H45</f>
        <v>2</v>
      </c>
      <c r="D57" s="6">
        <f>SUM(F66)+(F70)+(F74)</f>
        <v>0</v>
      </c>
      <c r="E57" s="6">
        <f>B61</f>
        <v>2</v>
      </c>
      <c r="F57" s="6">
        <v>0</v>
      </c>
      <c r="G57" s="6">
        <f>E61</f>
        <v>0</v>
      </c>
      <c r="H57" s="6">
        <v>0</v>
      </c>
      <c r="I57" s="6">
        <f>SUM(B57*6)+(C57*6)+(D57*6)+(E57)+(F57*2)+(G57*3)+(H57*2)</f>
        <v>14</v>
      </c>
      <c r="J57" s="6"/>
      <c r="K57" s="14"/>
    </row>
    <row r="58" spans="1:11" ht="12.75">
      <c r="A58" s="5"/>
      <c r="B58" s="6"/>
      <c r="C58" s="6"/>
      <c r="D58" s="6"/>
      <c r="E58" s="6"/>
      <c r="F58" s="6"/>
      <c r="G58" s="6"/>
      <c r="H58" s="6"/>
      <c r="I58" s="6"/>
      <c r="J58" s="6"/>
      <c r="K58" s="14"/>
    </row>
    <row r="59" spans="1:11" ht="12.75">
      <c r="A59" s="5" t="s">
        <v>58</v>
      </c>
      <c r="B59" s="6" t="s">
        <v>59</v>
      </c>
      <c r="C59" s="6" t="s">
        <v>60</v>
      </c>
      <c r="D59" s="6" t="s">
        <v>46</v>
      </c>
      <c r="E59" s="6" t="s">
        <v>85</v>
      </c>
      <c r="F59" s="6" t="s">
        <v>61</v>
      </c>
      <c r="G59" s="6" t="s">
        <v>46</v>
      </c>
      <c r="H59" s="6" t="s">
        <v>41</v>
      </c>
      <c r="I59" s="6" t="s">
        <v>57</v>
      </c>
      <c r="J59" s="19" t="s">
        <v>72</v>
      </c>
      <c r="K59" s="14"/>
    </row>
    <row r="60" spans="1:11" ht="12.75">
      <c r="A60" s="5" t="s">
        <v>8</v>
      </c>
      <c r="B60" s="6"/>
      <c r="C60" s="6"/>
      <c r="D60" s="17"/>
      <c r="E60" s="6"/>
      <c r="F60" s="6"/>
      <c r="G60" s="17"/>
      <c r="H60" s="6"/>
      <c r="I60" s="6">
        <f>SUM(B60)+(E60*3)</f>
        <v>0</v>
      </c>
      <c r="J60" s="19"/>
      <c r="K60" s="6"/>
    </row>
    <row r="61" spans="1:11" ht="12.75">
      <c r="A61" s="5" t="s">
        <v>165</v>
      </c>
      <c r="B61" s="6">
        <v>2</v>
      </c>
      <c r="C61" s="6">
        <v>2</v>
      </c>
      <c r="D61" s="17">
        <f>SUM(B61/C61)</f>
        <v>1</v>
      </c>
      <c r="E61" s="23">
        <v>0</v>
      </c>
      <c r="F61" s="23">
        <v>1</v>
      </c>
      <c r="G61" s="17">
        <v>0</v>
      </c>
      <c r="H61" s="6" t="s">
        <v>92</v>
      </c>
      <c r="I61" s="6">
        <f>SUM(B61)+(E61*3)</f>
        <v>2</v>
      </c>
      <c r="J61" s="19" t="s">
        <v>276</v>
      </c>
      <c r="K61" s="6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5" t="s">
        <v>73</v>
      </c>
      <c r="B63" s="6" t="s">
        <v>74</v>
      </c>
      <c r="C63" s="6" t="s">
        <v>40</v>
      </c>
      <c r="D63" s="6" t="s">
        <v>9</v>
      </c>
      <c r="E63" s="6" t="s">
        <v>41</v>
      </c>
      <c r="F63" s="6" t="s">
        <v>42</v>
      </c>
      <c r="G63" s="6"/>
      <c r="H63" s="6"/>
      <c r="I63" s="6"/>
      <c r="J63" s="6"/>
      <c r="K63" s="6"/>
    </row>
    <row r="64" spans="1:11" ht="12.75">
      <c r="A64" s="7" t="s">
        <v>126</v>
      </c>
      <c r="B64" s="8">
        <v>3</v>
      </c>
      <c r="C64" s="8">
        <v>73</v>
      </c>
      <c r="D64" s="9">
        <f>SUM(C64)/(B64)</f>
        <v>24.333333333333332</v>
      </c>
      <c r="E64" s="1">
        <v>28</v>
      </c>
      <c r="F64" s="8">
        <v>0</v>
      </c>
      <c r="G64" s="8"/>
      <c r="H64" s="8"/>
      <c r="I64" s="8"/>
      <c r="J64" s="8"/>
      <c r="K64" s="8"/>
    </row>
    <row r="65" spans="1:11" ht="12.75">
      <c r="A65" s="5" t="s">
        <v>8</v>
      </c>
      <c r="B65" s="6">
        <f>SUM(B64:B64)</f>
        <v>3</v>
      </c>
      <c r="C65" s="6">
        <f>SUM(C64:C64)</f>
        <v>73</v>
      </c>
      <c r="D65" s="15">
        <f>SUM(C65)/(B65)</f>
        <v>24.333333333333332</v>
      </c>
      <c r="E65" s="6">
        <v>28</v>
      </c>
      <c r="F65" s="6">
        <f>SUM(F64:F64)</f>
        <v>0</v>
      </c>
      <c r="G65" s="6"/>
      <c r="H65" s="6"/>
      <c r="I65" s="6"/>
      <c r="J65" s="6"/>
      <c r="K65" s="14"/>
    </row>
    <row r="66" spans="1:11" ht="12.75">
      <c r="A66" s="5" t="s">
        <v>165</v>
      </c>
      <c r="B66" s="6">
        <v>1</v>
      </c>
      <c r="C66" s="6">
        <v>13</v>
      </c>
      <c r="D66" s="15">
        <f>SUM(C66)/(B66)</f>
        <v>13</v>
      </c>
      <c r="E66" s="6">
        <v>13</v>
      </c>
      <c r="F66" s="6">
        <v>0</v>
      </c>
      <c r="G66" s="6"/>
      <c r="H66" s="6"/>
      <c r="I66" s="6"/>
      <c r="J66" s="6"/>
      <c r="K66" s="14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4"/>
    </row>
    <row r="68" spans="1:11" ht="12.75">
      <c r="A68" s="5" t="s">
        <v>64</v>
      </c>
      <c r="B68" s="6" t="s">
        <v>75</v>
      </c>
      <c r="C68" s="6" t="s">
        <v>40</v>
      </c>
      <c r="D68" s="6" t="s">
        <v>9</v>
      </c>
      <c r="E68" s="6" t="s">
        <v>41</v>
      </c>
      <c r="F68" s="6" t="s">
        <v>42</v>
      </c>
      <c r="G68" s="12"/>
      <c r="H68" s="12"/>
      <c r="I68" s="12"/>
      <c r="J68" s="12"/>
      <c r="K68" s="14"/>
    </row>
    <row r="69" spans="1:11" ht="12.75">
      <c r="A69" s="5" t="s">
        <v>8</v>
      </c>
      <c r="B69" s="6">
        <v>0</v>
      </c>
      <c r="C69" s="6"/>
      <c r="D69" s="15"/>
      <c r="E69" s="6"/>
      <c r="F69" s="6"/>
      <c r="G69" s="5"/>
      <c r="H69" s="5"/>
      <c r="I69" s="5"/>
      <c r="J69" s="5"/>
      <c r="K69" s="6"/>
    </row>
    <row r="70" spans="1:11" ht="12.75">
      <c r="A70" s="5" t="s">
        <v>165</v>
      </c>
      <c r="B70" s="6">
        <v>1</v>
      </c>
      <c r="C70" s="6">
        <v>1</v>
      </c>
      <c r="D70" s="15">
        <f>SUM(C70)/(B70)</f>
        <v>1</v>
      </c>
      <c r="E70" s="6">
        <v>1</v>
      </c>
      <c r="F70" s="6">
        <v>0</v>
      </c>
      <c r="G70" s="5"/>
      <c r="H70" s="5"/>
      <c r="I70" s="5"/>
      <c r="J70" s="5"/>
      <c r="K70" s="6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</row>
    <row r="72" spans="1:11" ht="12.75">
      <c r="A72" s="5" t="s">
        <v>65</v>
      </c>
      <c r="B72" s="6" t="s">
        <v>76</v>
      </c>
      <c r="C72" s="6" t="s">
        <v>40</v>
      </c>
      <c r="D72" s="6" t="s">
        <v>9</v>
      </c>
      <c r="E72" s="6" t="s">
        <v>41</v>
      </c>
      <c r="F72" s="6" t="s">
        <v>42</v>
      </c>
      <c r="G72" s="12"/>
      <c r="H72" s="12"/>
      <c r="I72" s="12"/>
      <c r="J72" s="12"/>
      <c r="K72" s="14"/>
    </row>
    <row r="73" spans="1:11" ht="12.75">
      <c r="A73" s="5" t="s">
        <v>8</v>
      </c>
      <c r="B73" s="6">
        <v>0</v>
      </c>
      <c r="C73" s="6"/>
      <c r="D73" s="15"/>
      <c r="E73" s="6"/>
      <c r="F73" s="6"/>
      <c r="G73" s="12"/>
      <c r="H73" s="12"/>
      <c r="I73" s="12"/>
      <c r="J73" s="12"/>
      <c r="K73" s="14"/>
    </row>
    <row r="74" spans="1:11" ht="12.75">
      <c r="A74" s="5" t="s">
        <v>165</v>
      </c>
      <c r="B74" s="6">
        <v>3</v>
      </c>
      <c r="C74" s="6">
        <v>29</v>
      </c>
      <c r="D74" s="15">
        <f>SUM(C74)/(B74)</f>
        <v>9.666666666666666</v>
      </c>
      <c r="E74" s="6">
        <v>27</v>
      </c>
      <c r="F74" s="6">
        <v>0</v>
      </c>
      <c r="G74" s="7"/>
      <c r="H74" s="7"/>
      <c r="I74" s="7"/>
      <c r="J74" s="7"/>
      <c r="K74" s="8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66</v>
      </c>
      <c r="B76" s="6" t="s">
        <v>77</v>
      </c>
      <c r="C76" s="6" t="s">
        <v>40</v>
      </c>
      <c r="D76" s="6" t="s">
        <v>9</v>
      </c>
      <c r="E76" s="6" t="s">
        <v>41</v>
      </c>
      <c r="F76" s="6"/>
      <c r="G76" s="12"/>
      <c r="H76" s="12"/>
      <c r="I76" s="12"/>
      <c r="J76" s="12"/>
      <c r="K76" s="14"/>
    </row>
    <row r="77" spans="1:11" ht="12.75">
      <c r="A77" s="7" t="s">
        <v>122</v>
      </c>
      <c r="B77" s="8">
        <v>6</v>
      </c>
      <c r="C77" s="8">
        <v>156</v>
      </c>
      <c r="D77" s="9">
        <f>SUM(C77)/(B77)</f>
        <v>26</v>
      </c>
      <c r="E77" s="1">
        <v>32</v>
      </c>
      <c r="F77" s="8"/>
      <c r="G77" s="7"/>
      <c r="H77" s="7"/>
      <c r="I77" s="7"/>
      <c r="J77" s="7"/>
      <c r="K77" s="8"/>
    </row>
    <row r="78" spans="1:11" ht="12.75">
      <c r="A78" s="5" t="s">
        <v>8</v>
      </c>
      <c r="B78" s="6">
        <f>SUM(B77:B77)</f>
        <v>6</v>
      </c>
      <c r="C78" s="6">
        <f>SUM(C77:C77)</f>
        <v>156</v>
      </c>
      <c r="D78" s="15">
        <f>SUM(C78)/(B78)</f>
        <v>26</v>
      </c>
      <c r="E78" s="6">
        <v>32</v>
      </c>
      <c r="F78" s="6"/>
      <c r="G78" s="5"/>
      <c r="H78" s="5"/>
      <c r="I78" s="5"/>
      <c r="J78" s="5"/>
      <c r="K78" s="6"/>
    </row>
    <row r="79" spans="1:11" ht="12.75">
      <c r="A79" s="5" t="s">
        <v>165</v>
      </c>
      <c r="B79" s="6">
        <f>C26</f>
        <v>3</v>
      </c>
      <c r="C79" s="6">
        <f>C27</f>
        <v>94</v>
      </c>
      <c r="D79" s="15">
        <f>SUM(C79)/(B79)</f>
        <v>31.333333333333332</v>
      </c>
      <c r="E79" s="6">
        <v>40</v>
      </c>
      <c r="F79" s="6"/>
      <c r="G79" s="5"/>
      <c r="H79" s="5"/>
      <c r="I79" s="5"/>
      <c r="J79" s="5"/>
      <c r="K79" s="6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6"/>
    </row>
    <row r="81" spans="1:11" ht="12.75">
      <c r="A81" s="5" t="s">
        <v>80</v>
      </c>
      <c r="B81" s="5"/>
      <c r="C81" s="5"/>
      <c r="D81" s="5"/>
      <c r="E81" s="5"/>
      <c r="F81" s="5"/>
      <c r="G81" s="5"/>
      <c r="H81" s="5"/>
      <c r="I81" s="5"/>
      <c r="J81" s="5"/>
      <c r="K81" s="6"/>
    </row>
    <row r="82" spans="1:11" ht="12.75">
      <c r="A82" s="7" t="s">
        <v>271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2.75">
      <c r="A83" s="7" t="s">
        <v>272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2.75">
      <c r="A85" s="81" t="s">
        <v>67</v>
      </c>
      <c r="B85" s="6" t="s">
        <v>151</v>
      </c>
      <c r="C85" s="6" t="s">
        <v>89</v>
      </c>
      <c r="D85" s="6" t="s">
        <v>69</v>
      </c>
      <c r="E85" s="6" t="s">
        <v>68</v>
      </c>
      <c r="F85" s="6" t="s">
        <v>252</v>
      </c>
      <c r="G85" s="6" t="s">
        <v>70</v>
      </c>
      <c r="H85" s="6" t="s">
        <v>71</v>
      </c>
      <c r="I85" s="6" t="s">
        <v>255</v>
      </c>
      <c r="J85" s="6" t="s">
        <v>81</v>
      </c>
      <c r="K85" s="44"/>
    </row>
    <row r="86" spans="1:11" ht="12.75">
      <c r="A86" s="49" t="s">
        <v>138</v>
      </c>
      <c r="B86" s="8">
        <v>5</v>
      </c>
      <c r="C86" s="8">
        <v>6</v>
      </c>
      <c r="D86" s="8">
        <v>0</v>
      </c>
      <c r="E86" s="8">
        <v>0</v>
      </c>
      <c r="F86" s="8">
        <f aca="true" t="shared" si="0" ref="F86:F99">SUM(B86:E86)</f>
        <v>11</v>
      </c>
      <c r="G86" s="8">
        <v>0</v>
      </c>
      <c r="H86" s="8">
        <v>0</v>
      </c>
      <c r="I86" s="8">
        <v>0</v>
      </c>
      <c r="J86" s="8">
        <v>0</v>
      </c>
      <c r="K86" s="1"/>
    </row>
    <row r="87" spans="1:11" ht="12.75">
      <c r="A87" s="49" t="s">
        <v>121</v>
      </c>
      <c r="B87" s="8">
        <v>6</v>
      </c>
      <c r="C87" s="8">
        <v>4</v>
      </c>
      <c r="D87" s="8">
        <v>0</v>
      </c>
      <c r="E87" s="8">
        <v>0</v>
      </c>
      <c r="F87" s="8">
        <f t="shared" si="0"/>
        <v>10</v>
      </c>
      <c r="G87" s="8">
        <v>0</v>
      </c>
      <c r="H87" s="8">
        <v>0</v>
      </c>
      <c r="I87" s="8">
        <v>2</v>
      </c>
      <c r="J87" s="8">
        <v>1</v>
      </c>
      <c r="K87" s="1"/>
    </row>
    <row r="88" spans="1:11" ht="12.75">
      <c r="A88" s="49" t="s">
        <v>144</v>
      </c>
      <c r="B88" s="8">
        <v>2</v>
      </c>
      <c r="C88" s="8">
        <v>8</v>
      </c>
      <c r="D88" s="8">
        <v>0</v>
      </c>
      <c r="E88" s="8">
        <v>0</v>
      </c>
      <c r="F88" s="8">
        <f t="shared" si="0"/>
        <v>10</v>
      </c>
      <c r="G88" s="8">
        <v>0</v>
      </c>
      <c r="H88" s="8">
        <v>0</v>
      </c>
      <c r="I88" s="8">
        <v>0</v>
      </c>
      <c r="J88" s="8">
        <v>0</v>
      </c>
      <c r="K88" s="1"/>
    </row>
    <row r="89" spans="1:11" ht="12.75">
      <c r="A89" s="49" t="s">
        <v>141</v>
      </c>
      <c r="B89" s="8">
        <v>2</v>
      </c>
      <c r="C89" s="8">
        <v>5</v>
      </c>
      <c r="D89" s="8">
        <v>1</v>
      </c>
      <c r="E89" s="8">
        <v>0</v>
      </c>
      <c r="F89" s="8">
        <f t="shared" si="0"/>
        <v>8</v>
      </c>
      <c r="G89" s="8">
        <v>0</v>
      </c>
      <c r="H89" s="8">
        <v>0</v>
      </c>
      <c r="I89" s="8">
        <v>0</v>
      </c>
      <c r="J89" s="8">
        <v>0</v>
      </c>
      <c r="K89" s="1"/>
    </row>
    <row r="90" spans="1:11" ht="12.75">
      <c r="A90" s="49" t="s">
        <v>122</v>
      </c>
      <c r="B90" s="8">
        <v>5</v>
      </c>
      <c r="C90" s="8">
        <v>1</v>
      </c>
      <c r="D90" s="8">
        <v>0</v>
      </c>
      <c r="E90" s="8">
        <v>0</v>
      </c>
      <c r="F90" s="8">
        <f t="shared" si="0"/>
        <v>6</v>
      </c>
      <c r="G90" s="8">
        <v>1</v>
      </c>
      <c r="H90" s="8">
        <v>0</v>
      </c>
      <c r="I90" s="8">
        <v>0</v>
      </c>
      <c r="J90" s="8">
        <v>0</v>
      </c>
      <c r="K90" s="1"/>
    </row>
    <row r="91" spans="1:11" ht="12.75">
      <c r="A91" s="49" t="s">
        <v>123</v>
      </c>
      <c r="B91" s="8">
        <v>5</v>
      </c>
      <c r="C91" s="8">
        <v>1</v>
      </c>
      <c r="D91" s="8">
        <v>0</v>
      </c>
      <c r="E91" s="8">
        <v>0</v>
      </c>
      <c r="F91" s="8">
        <f t="shared" si="0"/>
        <v>6</v>
      </c>
      <c r="G91" s="8">
        <v>0</v>
      </c>
      <c r="H91" s="8">
        <v>0</v>
      </c>
      <c r="I91" s="8">
        <v>2</v>
      </c>
      <c r="J91" s="8">
        <v>0</v>
      </c>
      <c r="K91" s="1"/>
    </row>
    <row r="92" spans="1:11" ht="12.75">
      <c r="A92" s="49" t="s">
        <v>140</v>
      </c>
      <c r="B92" s="8">
        <v>3</v>
      </c>
      <c r="C92" s="8">
        <v>2</v>
      </c>
      <c r="D92" s="8">
        <v>1</v>
      </c>
      <c r="E92" s="8">
        <v>0</v>
      </c>
      <c r="F92" s="8">
        <f t="shared" si="0"/>
        <v>6</v>
      </c>
      <c r="G92" s="8">
        <v>0</v>
      </c>
      <c r="H92" s="8">
        <v>0</v>
      </c>
      <c r="I92" s="8">
        <v>0</v>
      </c>
      <c r="J92" s="8">
        <v>0</v>
      </c>
      <c r="K92" s="1"/>
    </row>
    <row r="93" spans="1:11" ht="12.75">
      <c r="A93" s="49" t="s">
        <v>292</v>
      </c>
      <c r="B93" s="8">
        <v>1</v>
      </c>
      <c r="C93" s="8">
        <v>5</v>
      </c>
      <c r="D93" s="8">
        <v>0</v>
      </c>
      <c r="E93" s="8">
        <v>0</v>
      </c>
      <c r="F93" s="8">
        <f t="shared" si="0"/>
        <v>6</v>
      </c>
      <c r="G93" s="8">
        <v>0</v>
      </c>
      <c r="H93" s="8">
        <v>0</v>
      </c>
      <c r="I93" s="8">
        <v>0</v>
      </c>
      <c r="J93" s="8">
        <v>0</v>
      </c>
      <c r="K93" s="1"/>
    </row>
    <row r="94" spans="1:11" ht="12.75">
      <c r="A94" s="49" t="s">
        <v>143</v>
      </c>
      <c r="B94" s="8">
        <v>4</v>
      </c>
      <c r="C94" s="8">
        <v>1</v>
      </c>
      <c r="D94" s="8">
        <v>0</v>
      </c>
      <c r="E94" s="8">
        <v>0</v>
      </c>
      <c r="F94" s="8">
        <f t="shared" si="0"/>
        <v>5</v>
      </c>
      <c r="G94" s="8">
        <v>0</v>
      </c>
      <c r="H94" s="8">
        <v>0</v>
      </c>
      <c r="I94" s="8">
        <v>0</v>
      </c>
      <c r="J94" s="8">
        <v>0</v>
      </c>
      <c r="K94" s="1"/>
    </row>
    <row r="95" spans="1:11" ht="12.75">
      <c r="A95" s="49" t="s">
        <v>126</v>
      </c>
      <c r="B95" s="8">
        <v>2</v>
      </c>
      <c r="C95" s="8">
        <v>1</v>
      </c>
      <c r="D95" s="8">
        <v>0</v>
      </c>
      <c r="E95" s="8">
        <v>0</v>
      </c>
      <c r="F95" s="8">
        <f t="shared" si="0"/>
        <v>3</v>
      </c>
      <c r="G95" s="8">
        <v>0</v>
      </c>
      <c r="H95" s="8">
        <v>0</v>
      </c>
      <c r="I95" s="8">
        <v>1</v>
      </c>
      <c r="J95" s="8">
        <v>0</v>
      </c>
      <c r="K95" s="1"/>
    </row>
    <row r="96" spans="1:11" ht="12.75">
      <c r="A96" s="49" t="s">
        <v>270</v>
      </c>
      <c r="B96" s="8">
        <v>1</v>
      </c>
      <c r="C96" s="8">
        <v>0</v>
      </c>
      <c r="D96" s="8">
        <v>2</v>
      </c>
      <c r="E96" s="8">
        <v>0</v>
      </c>
      <c r="F96" s="8">
        <f t="shared" si="0"/>
        <v>3</v>
      </c>
      <c r="G96" s="8">
        <v>0</v>
      </c>
      <c r="H96" s="8">
        <v>1</v>
      </c>
      <c r="I96" s="8">
        <v>0</v>
      </c>
      <c r="J96" s="8">
        <v>0</v>
      </c>
      <c r="K96" s="1"/>
    </row>
    <row r="97" spans="1:11" ht="12.75">
      <c r="A97" s="49" t="s">
        <v>147</v>
      </c>
      <c r="B97" s="8">
        <v>1</v>
      </c>
      <c r="C97" s="8">
        <v>0</v>
      </c>
      <c r="D97" s="8">
        <v>0</v>
      </c>
      <c r="E97" s="8">
        <v>0</v>
      </c>
      <c r="F97" s="8">
        <f t="shared" si="0"/>
        <v>1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49" t="s">
        <v>145</v>
      </c>
      <c r="B98" s="8">
        <v>0</v>
      </c>
      <c r="C98" s="8">
        <v>1</v>
      </c>
      <c r="D98" s="8">
        <v>0</v>
      </c>
      <c r="E98" s="8">
        <v>0</v>
      </c>
      <c r="F98" s="8">
        <f t="shared" si="0"/>
        <v>1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9" t="s">
        <v>254</v>
      </c>
      <c r="B99" s="8">
        <v>0</v>
      </c>
      <c r="C99" s="8">
        <v>1</v>
      </c>
      <c r="D99" s="8">
        <v>0</v>
      </c>
      <c r="E99" s="8">
        <v>0</v>
      </c>
      <c r="F99" s="8">
        <f t="shared" si="0"/>
        <v>1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28" t="s">
        <v>8</v>
      </c>
      <c r="B100" s="29">
        <f aca="true" t="shared" si="1" ref="B100:J100">SUM(B86:B99)</f>
        <v>37</v>
      </c>
      <c r="C100" s="29">
        <f t="shared" si="1"/>
        <v>36</v>
      </c>
      <c r="D100" s="29">
        <f t="shared" si="1"/>
        <v>4</v>
      </c>
      <c r="E100" s="29">
        <f t="shared" si="1"/>
        <v>0</v>
      </c>
      <c r="F100" s="29">
        <f t="shared" si="1"/>
        <v>77</v>
      </c>
      <c r="G100" s="29">
        <f t="shared" si="1"/>
        <v>1</v>
      </c>
      <c r="H100" s="29">
        <f t="shared" si="1"/>
        <v>1</v>
      </c>
      <c r="I100" s="29">
        <f t="shared" si="1"/>
        <v>5</v>
      </c>
      <c r="J100" s="29">
        <f t="shared" si="1"/>
        <v>1</v>
      </c>
      <c r="K100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166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14</v>
      </c>
      <c r="E4" s="1">
        <v>0</v>
      </c>
      <c r="F4" s="1"/>
      <c r="G4" s="1"/>
      <c r="H4" s="1">
        <f>SUM(B4:G4)</f>
        <v>21</v>
      </c>
      <c r="I4" s="24"/>
      <c r="J4" s="1"/>
    </row>
    <row r="5" spans="1:10" ht="12.75">
      <c r="A5" t="s">
        <v>167</v>
      </c>
      <c r="B5" s="1">
        <v>21</v>
      </c>
      <c r="C5" s="1">
        <v>20</v>
      </c>
      <c r="D5" s="1">
        <v>7</v>
      </c>
      <c r="E5" s="1">
        <v>0</v>
      </c>
      <c r="F5" s="1"/>
      <c r="G5" s="1"/>
      <c r="H5" s="1">
        <f>SUM(B5:G5)</f>
        <v>48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7</v>
      </c>
      <c r="C8" s="8">
        <f>SUM(C9:C11)</f>
        <v>23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3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12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8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0.5333333333333333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38</v>
      </c>
      <c r="C18" s="8">
        <f>SUM(C19)+(C24)</f>
        <v>74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19</v>
      </c>
      <c r="C19" s="8">
        <v>48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73</v>
      </c>
      <c r="C20" s="8">
        <v>212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162</v>
      </c>
      <c r="C21" s="8">
        <v>242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235</v>
      </c>
      <c r="C22" s="8">
        <f>SUM(C20)+(C21)</f>
        <v>454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9</v>
      </c>
      <c r="C23" s="8">
        <v>21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19</v>
      </c>
      <c r="C24" s="8">
        <v>26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54</v>
      </c>
      <c r="C27" s="8">
        <v>67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27</v>
      </c>
      <c r="C28" s="9">
        <f>SUM(C27/C26)</f>
        <v>33.5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10</v>
      </c>
      <c r="C32" s="8">
        <v>41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287</v>
      </c>
      <c r="C33" s="47" t="s">
        <v>288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8</v>
      </c>
      <c r="C36" s="8">
        <v>43</v>
      </c>
      <c r="D36" s="9">
        <f aca="true" t="shared" si="0" ref="D36:D42">SUM(C36)/(B36)</f>
        <v>5.375</v>
      </c>
      <c r="E36" s="1">
        <v>25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8</v>
      </c>
      <c r="C37" s="8">
        <v>14</v>
      </c>
      <c r="D37" s="9">
        <f t="shared" si="0"/>
        <v>1.75</v>
      </c>
      <c r="E37" s="1">
        <v>5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125</v>
      </c>
      <c r="B38" s="8">
        <v>1</v>
      </c>
      <c r="C38" s="8">
        <v>11</v>
      </c>
      <c r="D38" s="9">
        <f t="shared" si="0"/>
        <v>11</v>
      </c>
      <c r="E38" s="1">
        <v>11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289</v>
      </c>
      <c r="B39" s="8">
        <v>1</v>
      </c>
      <c r="C39" s="8">
        <v>6</v>
      </c>
      <c r="D39" s="9">
        <f t="shared" si="0"/>
        <v>6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124</v>
      </c>
      <c r="B40" s="8">
        <v>1</v>
      </c>
      <c r="C40" s="8">
        <v>-1</v>
      </c>
      <c r="D40" s="9">
        <f t="shared" si="0"/>
        <v>-1</v>
      </c>
      <c r="E40" s="1">
        <v>-1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19</v>
      </c>
      <c r="C41" s="6">
        <f>SUM(C36:C40)</f>
        <v>73</v>
      </c>
      <c r="D41" s="15">
        <f t="shared" si="0"/>
        <v>3.8421052631578947</v>
      </c>
      <c r="E41" s="6">
        <v>25</v>
      </c>
      <c r="F41" s="6">
        <f>SUM(F36:F40)</f>
        <v>2</v>
      </c>
      <c r="G41" s="6"/>
      <c r="H41" s="6"/>
      <c r="I41" s="6"/>
      <c r="J41" s="6"/>
      <c r="K41" s="6"/>
    </row>
    <row r="42" spans="1:11" ht="12.75">
      <c r="A42" s="5" t="s">
        <v>167</v>
      </c>
      <c r="B42" s="6">
        <f>C19</f>
        <v>48</v>
      </c>
      <c r="C42" s="6">
        <f>C20</f>
        <v>212</v>
      </c>
      <c r="D42" s="15">
        <f t="shared" si="0"/>
        <v>4.416666666666667</v>
      </c>
      <c r="E42" s="6">
        <v>29</v>
      </c>
      <c r="F42" s="6">
        <v>2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122</v>
      </c>
      <c r="B45" s="8">
        <v>9</v>
      </c>
      <c r="C45" s="8">
        <v>19</v>
      </c>
      <c r="D45" s="8">
        <v>2</v>
      </c>
      <c r="E45" s="10">
        <f>SUM(B45)/(C45)</f>
        <v>0.47368421052631576</v>
      </c>
      <c r="F45" s="8">
        <v>162</v>
      </c>
      <c r="G45" s="16">
        <f>SUM(F45)/(C45)</f>
        <v>8.526315789473685</v>
      </c>
      <c r="H45" s="8">
        <v>1</v>
      </c>
      <c r="I45" s="1" t="s">
        <v>290</v>
      </c>
      <c r="J45" s="8"/>
      <c r="K45" s="8"/>
    </row>
    <row r="46" spans="1:11" ht="12.75">
      <c r="A46" s="5" t="s">
        <v>8</v>
      </c>
      <c r="B46" s="6">
        <f>SUM(B45:B45)</f>
        <v>9</v>
      </c>
      <c r="C46" s="6">
        <f>SUM(C45:C45)</f>
        <v>19</v>
      </c>
      <c r="D46" s="6">
        <f>SUM(D45:D45)</f>
        <v>2</v>
      </c>
      <c r="E46" s="17">
        <f>SUM(B46)/(C46)</f>
        <v>0.47368421052631576</v>
      </c>
      <c r="F46" s="6">
        <f>SUM(F45:F45)</f>
        <v>162</v>
      </c>
      <c r="G46" s="18">
        <f>SUM(F46)/(C46)</f>
        <v>8.526315789473685</v>
      </c>
      <c r="H46" s="6">
        <f>SUM(H45:H45)</f>
        <v>1</v>
      </c>
      <c r="I46" s="6" t="s">
        <v>290</v>
      </c>
      <c r="J46" s="6"/>
      <c r="K46" s="6"/>
    </row>
    <row r="47" spans="1:11" ht="12.75">
      <c r="A47" s="5" t="s">
        <v>167</v>
      </c>
      <c r="B47" s="6">
        <f>C23</f>
        <v>21</v>
      </c>
      <c r="C47" s="6">
        <f>C24</f>
        <v>26</v>
      </c>
      <c r="D47" s="6">
        <f>C25</f>
        <v>0</v>
      </c>
      <c r="E47" s="17">
        <f>SUM(B47)/(C47)</f>
        <v>0.8076923076923077</v>
      </c>
      <c r="F47" s="6">
        <f>C21</f>
        <v>242</v>
      </c>
      <c r="G47" s="18">
        <f>SUM(F47)/(C47)</f>
        <v>9.307692307692308</v>
      </c>
      <c r="H47" s="6">
        <v>5</v>
      </c>
      <c r="I47" s="6" t="s">
        <v>291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126</v>
      </c>
      <c r="B50" s="8">
        <v>3</v>
      </c>
      <c r="C50" s="8">
        <v>49</v>
      </c>
      <c r="D50" s="9">
        <f aca="true" t="shared" si="1" ref="D50:D56">SUM(C50)/(B50)</f>
        <v>16.333333333333332</v>
      </c>
      <c r="E50" s="1">
        <v>34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125</v>
      </c>
      <c r="B51" s="8">
        <v>2</v>
      </c>
      <c r="C51" s="8">
        <v>62</v>
      </c>
      <c r="D51" s="9">
        <f t="shared" si="1"/>
        <v>31</v>
      </c>
      <c r="E51" s="1" t="s">
        <v>290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121</v>
      </c>
      <c r="B52" s="8">
        <v>2</v>
      </c>
      <c r="C52" s="8">
        <v>-2</v>
      </c>
      <c r="D52" s="9">
        <f t="shared" si="1"/>
        <v>-1</v>
      </c>
      <c r="E52" s="1">
        <v>1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289</v>
      </c>
      <c r="B53" s="8">
        <v>1</v>
      </c>
      <c r="C53" s="8">
        <v>49</v>
      </c>
      <c r="D53" s="9">
        <f>SUM(C53)/(B53)</f>
        <v>49</v>
      </c>
      <c r="E53" s="1">
        <v>49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123</v>
      </c>
      <c r="B54" s="8">
        <v>1</v>
      </c>
      <c r="C54" s="8">
        <v>4</v>
      </c>
      <c r="D54" s="9">
        <f>SUM(C54)/(B54)</f>
        <v>4</v>
      </c>
      <c r="E54" s="1">
        <v>4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SUM(B50:B54)</f>
        <v>9</v>
      </c>
      <c r="C55" s="6">
        <f>SUM(C50:C54)</f>
        <v>162</v>
      </c>
      <c r="D55" s="15">
        <f t="shared" si="1"/>
        <v>18</v>
      </c>
      <c r="E55" s="6" t="s">
        <v>290</v>
      </c>
      <c r="F55" s="6">
        <f>SUM(F50:F54)</f>
        <v>1</v>
      </c>
      <c r="G55" s="6"/>
      <c r="H55" s="6"/>
      <c r="I55" s="6"/>
      <c r="J55" s="6"/>
      <c r="K55" s="14"/>
    </row>
    <row r="56" spans="1:11" ht="12.75">
      <c r="A56" s="5" t="s">
        <v>167</v>
      </c>
      <c r="B56" s="6">
        <f>C23</f>
        <v>21</v>
      </c>
      <c r="C56" s="6">
        <f>C21</f>
        <v>242</v>
      </c>
      <c r="D56" s="15">
        <f t="shared" si="1"/>
        <v>11.523809523809524</v>
      </c>
      <c r="E56" s="6" t="s">
        <v>291</v>
      </c>
      <c r="F56" s="6">
        <v>5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93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121</v>
      </c>
      <c r="B60" s="8">
        <v>2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f>SUM(B60*6)+(C60*6)+(D60*6)+(E60)+(F60*2)+(G60*3)+(H60*2)</f>
        <v>14</v>
      </c>
      <c r="J60" s="8"/>
      <c r="K60" s="8"/>
    </row>
    <row r="61" spans="1:11" ht="12.75">
      <c r="A61" s="7" t="s">
        <v>125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s="7" t="s">
        <v>122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f>SUM(B62*6)+(C62*6)+(D62*6)+(E62)+(F62*2)+(G62*3)+(H62*2)</f>
        <v>1</v>
      </c>
      <c r="J62" s="8"/>
      <c r="K62" s="8"/>
    </row>
    <row r="63" spans="1:11" ht="12.75">
      <c r="A63" s="5" t="s">
        <v>8</v>
      </c>
      <c r="B63" s="6">
        <f aca="true" t="shared" si="2" ref="B63:H63">SUM(B60:B62)</f>
        <v>2</v>
      </c>
      <c r="C63" s="6">
        <f t="shared" si="2"/>
        <v>1</v>
      </c>
      <c r="D63" s="6">
        <f t="shared" si="2"/>
        <v>0</v>
      </c>
      <c r="E63" s="6">
        <f t="shared" si="2"/>
        <v>1</v>
      </c>
      <c r="F63" s="6">
        <f t="shared" si="2"/>
        <v>1</v>
      </c>
      <c r="G63" s="6">
        <f t="shared" si="2"/>
        <v>0</v>
      </c>
      <c r="H63" s="6">
        <f t="shared" si="2"/>
        <v>0</v>
      </c>
      <c r="I63" s="6">
        <f>SUM(B63*6)+(C63*6)+(D63*6)+(E63)+(F63*2)+(G63*3)+(H63*2)</f>
        <v>21</v>
      </c>
      <c r="J63" s="6"/>
      <c r="K63" s="14"/>
    </row>
    <row r="64" spans="1:11" ht="12.75">
      <c r="A64" s="5" t="s">
        <v>167</v>
      </c>
      <c r="B64" s="6">
        <f>F42</f>
        <v>2</v>
      </c>
      <c r="C64" s="6">
        <f>H47</f>
        <v>5</v>
      </c>
      <c r="D64" s="6">
        <f>SUM(F76)+(F81)+(F85)</f>
        <v>0</v>
      </c>
      <c r="E64" s="6">
        <f>B69</f>
        <v>6</v>
      </c>
      <c r="F64" s="6">
        <v>0</v>
      </c>
      <c r="G64" s="6">
        <f>E69</f>
        <v>0</v>
      </c>
      <c r="H64" s="6">
        <v>0</v>
      </c>
      <c r="I64" s="6">
        <f>SUM(B64*6)+(C64*6)+(D64*6)+(E64)+(F64*2)+(G64*3)+(H64*2)</f>
        <v>48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85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72</v>
      </c>
      <c r="K66" s="14"/>
    </row>
    <row r="67" spans="1:11" ht="12.75">
      <c r="A67" s="7" t="s">
        <v>122</v>
      </c>
      <c r="B67" s="8">
        <v>1</v>
      </c>
      <c r="C67" s="8">
        <v>1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92</v>
      </c>
      <c r="I67" s="8">
        <f>SUM(B67)+(E67*3)</f>
        <v>1</v>
      </c>
      <c r="J67" s="22"/>
      <c r="K67" s="8"/>
    </row>
    <row r="68" spans="1:11" ht="12.75">
      <c r="A68" s="5" t="s">
        <v>8</v>
      </c>
      <c r="B68" s="6">
        <f>SUM(B67:B67)</f>
        <v>1</v>
      </c>
      <c r="C68" s="6">
        <f>SUM(C67:C67)</f>
        <v>1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92</v>
      </c>
      <c r="I68" s="6">
        <f>SUM(B68)+(E68*3)</f>
        <v>1</v>
      </c>
      <c r="J68" s="19"/>
      <c r="K68" s="6"/>
    </row>
    <row r="69" spans="1:11" ht="12.75">
      <c r="A69" s="5" t="s">
        <v>167</v>
      </c>
      <c r="B69" s="6">
        <v>6</v>
      </c>
      <c r="C69" s="6">
        <v>7</v>
      </c>
      <c r="D69" s="17">
        <f>SUM(B69/C69)</f>
        <v>0.8571428571428571</v>
      </c>
      <c r="E69" s="23">
        <v>0</v>
      </c>
      <c r="F69" s="23">
        <v>0</v>
      </c>
      <c r="G69" s="17">
        <v>0</v>
      </c>
      <c r="H69" s="6" t="s">
        <v>92</v>
      </c>
      <c r="I69" s="6">
        <f>SUM(B69)+(E69*3)</f>
        <v>6</v>
      </c>
      <c r="J69" s="19"/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73</v>
      </c>
      <c r="B71" s="6" t="s">
        <v>74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7" t="s">
        <v>123</v>
      </c>
      <c r="B72" s="8">
        <v>2</v>
      </c>
      <c r="C72" s="8">
        <v>18</v>
      </c>
      <c r="D72" s="9">
        <f>SUM(C72)/(B72)</f>
        <v>9</v>
      </c>
      <c r="E72" s="1">
        <v>13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126</v>
      </c>
      <c r="B73" s="8">
        <v>2</v>
      </c>
      <c r="C73" s="8">
        <v>18</v>
      </c>
      <c r="D73" s="9">
        <f>SUM(C73)/(B73)</f>
        <v>9</v>
      </c>
      <c r="E73" s="1">
        <v>13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131</v>
      </c>
      <c r="B74" s="8">
        <v>1</v>
      </c>
      <c r="C74" s="8">
        <v>23</v>
      </c>
      <c r="D74" s="9">
        <f>SUM(C74)/(B74)</f>
        <v>23</v>
      </c>
      <c r="E74" s="1">
        <v>23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SUM(B72:B74)</f>
        <v>5</v>
      </c>
      <c r="C75" s="6">
        <f>SUM(C72:C74)</f>
        <v>59</v>
      </c>
      <c r="D75" s="15">
        <f>SUM(C75)/(B75)</f>
        <v>11.8</v>
      </c>
      <c r="E75" s="6">
        <v>23</v>
      </c>
      <c r="F75" s="6">
        <f>SUM(F72:F74)</f>
        <v>0</v>
      </c>
      <c r="G75" s="6"/>
      <c r="H75" s="6"/>
      <c r="I75" s="6"/>
      <c r="J75" s="6"/>
      <c r="K75" s="14"/>
    </row>
    <row r="76" spans="1:11" ht="12.75">
      <c r="A76" s="5" t="s">
        <v>167</v>
      </c>
      <c r="B76" s="6">
        <v>3</v>
      </c>
      <c r="C76" s="6">
        <v>50</v>
      </c>
      <c r="D76" s="15">
        <f>SUM(C76)/(B76)</f>
        <v>16.666666666666668</v>
      </c>
      <c r="E76" s="6">
        <v>30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75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7" t="s">
        <v>123</v>
      </c>
      <c r="B79" s="8">
        <v>1</v>
      </c>
      <c r="C79" s="8">
        <v>0</v>
      </c>
      <c r="D79" s="9">
        <f>SUM(C79)/(B79)</f>
        <v>0</v>
      </c>
      <c r="E79" s="1">
        <v>0</v>
      </c>
      <c r="F79" s="8">
        <v>0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f>SUM(B79:B79)</f>
        <v>1</v>
      </c>
      <c r="C80" s="6">
        <f>SUM(C79:C79)</f>
        <v>0</v>
      </c>
      <c r="D80" s="15">
        <f>SUM(C80)/(B80)</f>
        <v>0</v>
      </c>
      <c r="E80" s="6">
        <v>0</v>
      </c>
      <c r="F80" s="6">
        <f>SUM(F79:F79)</f>
        <v>0</v>
      </c>
      <c r="G80" s="5"/>
      <c r="H80" s="5"/>
      <c r="I80" s="5"/>
      <c r="J80" s="5"/>
      <c r="K80" s="6"/>
    </row>
    <row r="81" spans="1:11" ht="12.75">
      <c r="A81" s="5" t="s">
        <v>167</v>
      </c>
      <c r="B81" s="6">
        <v>0</v>
      </c>
      <c r="C81" s="6"/>
      <c r="D81" s="15"/>
      <c r="E81" s="6"/>
      <c r="F81" s="6">
        <v>0</v>
      </c>
      <c r="G81" s="5"/>
      <c r="H81" s="5"/>
      <c r="I81" s="5"/>
      <c r="J81" s="5"/>
      <c r="K81" s="6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65</v>
      </c>
      <c r="B83" s="6" t="s">
        <v>76</v>
      </c>
      <c r="C83" s="6" t="s">
        <v>40</v>
      </c>
      <c r="D83" s="6" t="s">
        <v>9</v>
      </c>
      <c r="E83" s="6" t="s">
        <v>41</v>
      </c>
      <c r="F83" s="6" t="s">
        <v>42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v>0</v>
      </c>
      <c r="C84" s="6"/>
      <c r="D84" s="15"/>
      <c r="E84" s="6"/>
      <c r="F84" s="6">
        <v>0</v>
      </c>
      <c r="G84" s="12"/>
      <c r="H84" s="12"/>
      <c r="I84" s="12"/>
      <c r="J84" s="12"/>
      <c r="K84" s="14"/>
    </row>
    <row r="85" spans="1:11" ht="12.75">
      <c r="A85" s="5" t="s">
        <v>167</v>
      </c>
      <c r="B85" s="6">
        <v>2</v>
      </c>
      <c r="C85" s="6">
        <v>0</v>
      </c>
      <c r="D85" s="15">
        <f>SUM(C85)/(B85)</f>
        <v>0</v>
      </c>
      <c r="E85" s="6">
        <v>0</v>
      </c>
      <c r="F85" s="6">
        <v>0</v>
      </c>
      <c r="G85" s="7"/>
      <c r="H85" s="7"/>
      <c r="I85" s="7"/>
      <c r="J85" s="7"/>
      <c r="K85" s="8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66</v>
      </c>
      <c r="B87" s="6" t="s">
        <v>77</v>
      </c>
      <c r="C87" s="6" t="s">
        <v>40</v>
      </c>
      <c r="D87" s="6" t="s">
        <v>9</v>
      </c>
      <c r="E87" s="6" t="s">
        <v>41</v>
      </c>
      <c r="F87" s="6"/>
      <c r="G87" s="12"/>
      <c r="H87" s="12"/>
      <c r="I87" s="12"/>
      <c r="J87" s="12"/>
      <c r="K87" s="14"/>
    </row>
    <row r="88" spans="1:11" ht="12.75">
      <c r="A88" s="7" t="s">
        <v>122</v>
      </c>
      <c r="B88" s="8">
        <v>2</v>
      </c>
      <c r="C88" s="8">
        <v>54</v>
      </c>
      <c r="D88" s="9">
        <f>SUM(C88)/(B88)</f>
        <v>27</v>
      </c>
      <c r="E88" s="1">
        <v>44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SUM(B88:B88)</f>
        <v>2</v>
      </c>
      <c r="C89" s="6">
        <f>SUM(C88:C88)</f>
        <v>54</v>
      </c>
      <c r="D89" s="15">
        <f>SUM(C89)/(B89)</f>
        <v>27</v>
      </c>
      <c r="E89" s="6">
        <v>44</v>
      </c>
      <c r="F89" s="6"/>
      <c r="G89" s="5"/>
      <c r="H89" s="5"/>
      <c r="I89" s="5"/>
      <c r="J89" s="5"/>
      <c r="K89" s="6"/>
    </row>
    <row r="90" spans="1:11" ht="12.75">
      <c r="A90" s="5" t="s">
        <v>167</v>
      </c>
      <c r="B90" s="6">
        <f>C26</f>
        <v>2</v>
      </c>
      <c r="C90" s="6">
        <f>C27</f>
        <v>67</v>
      </c>
      <c r="D90" s="15">
        <f>SUM(C90)/(B90)</f>
        <v>33.5</v>
      </c>
      <c r="E90" s="6">
        <v>37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80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7" t="s">
        <v>277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278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279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280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281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282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283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284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285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286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81" t="s">
        <v>67</v>
      </c>
      <c r="B104" s="6" t="s">
        <v>151</v>
      </c>
      <c r="C104" s="6" t="s">
        <v>89</v>
      </c>
      <c r="D104" s="6" t="s">
        <v>69</v>
      </c>
      <c r="E104" s="6" t="s">
        <v>68</v>
      </c>
      <c r="F104" s="6" t="s">
        <v>252</v>
      </c>
      <c r="G104" s="6" t="s">
        <v>70</v>
      </c>
      <c r="H104" s="6" t="s">
        <v>71</v>
      </c>
      <c r="I104" s="6" t="s">
        <v>255</v>
      </c>
      <c r="J104" s="6" t="s">
        <v>81</v>
      </c>
      <c r="K104" s="44"/>
    </row>
    <row r="105" spans="1:11" ht="12.75">
      <c r="A105" s="49" t="s">
        <v>121</v>
      </c>
      <c r="B105" s="8">
        <v>10</v>
      </c>
      <c r="C105" s="8">
        <v>4</v>
      </c>
      <c r="D105" s="8">
        <v>1</v>
      </c>
      <c r="E105" s="8">
        <v>0</v>
      </c>
      <c r="F105" s="8">
        <f aca="true" t="shared" si="3" ref="F105:F121">SUM(B105:E105)</f>
        <v>15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140</v>
      </c>
      <c r="B106" s="8">
        <v>4</v>
      </c>
      <c r="C106" s="8">
        <v>4</v>
      </c>
      <c r="D106" s="8">
        <v>0</v>
      </c>
      <c r="E106" s="8">
        <v>1</v>
      </c>
      <c r="F106" s="8">
        <f t="shared" si="3"/>
        <v>9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9" t="s">
        <v>123</v>
      </c>
      <c r="B107" s="8">
        <v>5</v>
      </c>
      <c r="C107" s="8">
        <v>1</v>
      </c>
      <c r="D107" s="8">
        <v>2</v>
      </c>
      <c r="E107" s="8">
        <v>0</v>
      </c>
      <c r="F107" s="8">
        <f t="shared" si="3"/>
        <v>8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144</v>
      </c>
      <c r="B108" s="8">
        <v>3</v>
      </c>
      <c r="C108" s="8">
        <v>5</v>
      </c>
      <c r="D108" s="8">
        <v>0</v>
      </c>
      <c r="E108" s="8">
        <v>0</v>
      </c>
      <c r="F108" s="8">
        <f t="shared" si="3"/>
        <v>8</v>
      </c>
      <c r="G108" s="8">
        <v>1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143</v>
      </c>
      <c r="B109" s="8">
        <v>3</v>
      </c>
      <c r="C109" s="8">
        <v>4</v>
      </c>
      <c r="D109" s="8">
        <v>0</v>
      </c>
      <c r="E109" s="8">
        <v>0</v>
      </c>
      <c r="F109" s="8">
        <f t="shared" si="3"/>
        <v>7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292</v>
      </c>
      <c r="B110" s="8">
        <v>2</v>
      </c>
      <c r="C110" s="8">
        <v>4</v>
      </c>
      <c r="D110" s="8">
        <v>0</v>
      </c>
      <c r="E110" s="8">
        <v>1</v>
      </c>
      <c r="F110" s="8">
        <f t="shared" si="3"/>
        <v>7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141</v>
      </c>
      <c r="B111" s="8">
        <v>1</v>
      </c>
      <c r="C111" s="8">
        <v>2</v>
      </c>
      <c r="D111" s="8">
        <v>3</v>
      </c>
      <c r="E111" s="8">
        <v>0</v>
      </c>
      <c r="F111" s="8">
        <f t="shared" si="3"/>
        <v>6</v>
      </c>
      <c r="G111" s="8">
        <v>1</v>
      </c>
      <c r="H111" s="8">
        <v>0</v>
      </c>
      <c r="I111" s="8">
        <v>0</v>
      </c>
      <c r="J111" s="8">
        <v>0</v>
      </c>
      <c r="K111" s="1"/>
    </row>
    <row r="112" spans="1:11" ht="12.75">
      <c r="A112" s="49" t="s">
        <v>126</v>
      </c>
      <c r="B112" s="8">
        <v>3</v>
      </c>
      <c r="C112" s="8">
        <v>2</v>
      </c>
      <c r="D112" s="8">
        <v>0</v>
      </c>
      <c r="E112" s="8">
        <v>0</v>
      </c>
      <c r="F112" s="8">
        <f t="shared" si="3"/>
        <v>5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9" t="s">
        <v>254</v>
      </c>
      <c r="B113" s="8">
        <v>2</v>
      </c>
      <c r="C113" s="8">
        <v>0</v>
      </c>
      <c r="D113" s="8">
        <v>2</v>
      </c>
      <c r="E113" s="8">
        <v>0</v>
      </c>
      <c r="F113" s="8">
        <f t="shared" si="3"/>
        <v>4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9" t="s">
        <v>145</v>
      </c>
      <c r="B114" s="8">
        <v>2</v>
      </c>
      <c r="C114" s="8">
        <v>2</v>
      </c>
      <c r="D114" s="8">
        <v>0</v>
      </c>
      <c r="E114" s="8">
        <v>0</v>
      </c>
      <c r="F114" s="8">
        <f t="shared" si="3"/>
        <v>4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 t="s">
        <v>122</v>
      </c>
      <c r="B115" s="8">
        <v>3</v>
      </c>
      <c r="C115" s="8">
        <v>0</v>
      </c>
      <c r="D115" s="8">
        <v>0</v>
      </c>
      <c r="E115" s="8">
        <v>0</v>
      </c>
      <c r="F115" s="8">
        <f t="shared" si="3"/>
        <v>3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 t="s">
        <v>148</v>
      </c>
      <c r="B116" s="8">
        <v>1</v>
      </c>
      <c r="C116" s="8">
        <v>2</v>
      </c>
      <c r="D116" s="8">
        <v>0</v>
      </c>
      <c r="E116" s="8">
        <v>0</v>
      </c>
      <c r="F116" s="8">
        <f t="shared" si="3"/>
        <v>3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 t="s">
        <v>150</v>
      </c>
      <c r="B117" s="8">
        <v>0</v>
      </c>
      <c r="C117" s="8">
        <v>2</v>
      </c>
      <c r="D117" s="8">
        <v>0</v>
      </c>
      <c r="E117" s="8">
        <v>1</v>
      </c>
      <c r="F117" s="8">
        <f t="shared" si="3"/>
        <v>3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 t="s">
        <v>293</v>
      </c>
      <c r="B118" s="8">
        <v>0</v>
      </c>
      <c r="C118" s="8">
        <v>2</v>
      </c>
      <c r="D118" s="8">
        <v>0</v>
      </c>
      <c r="E118" s="8">
        <v>0</v>
      </c>
      <c r="F118" s="8">
        <f t="shared" si="3"/>
        <v>2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 t="s">
        <v>294</v>
      </c>
      <c r="B119" s="8">
        <v>1</v>
      </c>
      <c r="C119" s="8">
        <v>0</v>
      </c>
      <c r="D119" s="8">
        <v>0</v>
      </c>
      <c r="E119" s="8">
        <v>0</v>
      </c>
      <c r="F119" s="8">
        <f t="shared" si="3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 t="s">
        <v>124</v>
      </c>
      <c r="B120" s="8">
        <v>1</v>
      </c>
      <c r="C120" s="8">
        <v>0</v>
      </c>
      <c r="D120" s="8">
        <v>0</v>
      </c>
      <c r="E120" s="8">
        <v>0</v>
      </c>
      <c r="F120" s="8">
        <f t="shared" si="3"/>
        <v>1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 t="s">
        <v>253</v>
      </c>
      <c r="B121" s="8">
        <v>0</v>
      </c>
      <c r="C121" s="8">
        <v>0</v>
      </c>
      <c r="D121" s="8">
        <v>1</v>
      </c>
      <c r="E121" s="8">
        <v>0</v>
      </c>
      <c r="F121" s="8">
        <f t="shared" si="3"/>
        <v>1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28" t="s">
        <v>8</v>
      </c>
      <c r="B122" s="29">
        <f aca="true" t="shared" si="4" ref="B122:J122">SUM(B105:B121)</f>
        <v>41</v>
      </c>
      <c r="C122" s="29">
        <f t="shared" si="4"/>
        <v>34</v>
      </c>
      <c r="D122" s="29">
        <f t="shared" si="4"/>
        <v>9</v>
      </c>
      <c r="E122" s="29">
        <f t="shared" si="4"/>
        <v>3</v>
      </c>
      <c r="F122" s="29">
        <f t="shared" si="4"/>
        <v>87</v>
      </c>
      <c r="G122" s="29">
        <f t="shared" si="4"/>
        <v>2</v>
      </c>
      <c r="H122" s="29">
        <f t="shared" si="4"/>
        <v>0</v>
      </c>
      <c r="I122" s="29">
        <f t="shared" si="4"/>
        <v>0</v>
      </c>
      <c r="J122" s="29">
        <f t="shared" si="4"/>
        <v>0</v>
      </c>
      <c r="K122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7" max="255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168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14</v>
      </c>
      <c r="D4" s="1">
        <v>7</v>
      </c>
      <c r="E4" s="1">
        <v>0</v>
      </c>
      <c r="F4" s="1"/>
      <c r="G4" s="1"/>
      <c r="H4" s="1">
        <f>SUM(B4:G4)</f>
        <v>21</v>
      </c>
      <c r="I4" s="24"/>
      <c r="J4" s="1"/>
    </row>
    <row r="5" spans="1:10" ht="12.75">
      <c r="A5" t="s">
        <v>169</v>
      </c>
      <c r="B5" s="1">
        <v>7</v>
      </c>
      <c r="C5" s="1">
        <v>18</v>
      </c>
      <c r="D5" s="1">
        <v>0</v>
      </c>
      <c r="E5" s="1">
        <v>7</v>
      </c>
      <c r="F5" s="1"/>
      <c r="G5" s="1"/>
      <c r="H5" s="1">
        <f>SUM(B5:G5)</f>
        <v>32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108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10</v>
      </c>
      <c r="C8" s="8">
        <f>SUM(C9:C11)</f>
        <v>10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0.2222222222222222</v>
      </c>
      <c r="C14" s="10">
        <f>SUM(C13/C12)</f>
        <v>0.36363636363636365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43</v>
      </c>
      <c r="C18" s="8">
        <f>SUM(C19)+(C24)</f>
        <v>47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31</v>
      </c>
      <c r="C19" s="8">
        <v>36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195</v>
      </c>
      <c r="C20" s="8">
        <v>99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43</v>
      </c>
      <c r="C21" s="8">
        <v>121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238</v>
      </c>
      <c r="C22" s="8">
        <f>SUM(C20)+(C21)</f>
        <v>220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5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205</v>
      </c>
      <c r="C27" s="8">
        <v>124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41</v>
      </c>
      <c r="C28" s="9">
        <f>SUM(C27/C26)</f>
        <v>24.8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100</v>
      </c>
      <c r="C32" s="8">
        <v>25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313</v>
      </c>
      <c r="C33" s="47" t="s">
        <v>314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18</v>
      </c>
      <c r="C36" s="8">
        <v>124</v>
      </c>
      <c r="D36" s="9">
        <f aca="true" t="shared" si="0" ref="D36:D41">SUM(C36)/(B36)</f>
        <v>6.888888888888889</v>
      </c>
      <c r="E36" s="1">
        <v>36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122</v>
      </c>
      <c r="B37" s="8">
        <v>10</v>
      </c>
      <c r="C37" s="8">
        <v>61</v>
      </c>
      <c r="D37" s="9">
        <f t="shared" si="0"/>
        <v>6.1</v>
      </c>
      <c r="E37" s="1">
        <v>21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125</v>
      </c>
      <c r="B38" s="8">
        <v>2</v>
      </c>
      <c r="C38" s="8">
        <v>17</v>
      </c>
      <c r="D38" s="9">
        <f t="shared" si="0"/>
        <v>8.5</v>
      </c>
      <c r="E38" s="1">
        <v>18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87</v>
      </c>
      <c r="B39" s="8">
        <v>1</v>
      </c>
      <c r="C39" s="8">
        <v>-7</v>
      </c>
      <c r="D39" s="9">
        <f t="shared" si="0"/>
        <v>-7</v>
      </c>
      <c r="E39" s="1" t="s">
        <v>127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31</v>
      </c>
      <c r="C40" s="6">
        <f>SUM(C36:C39)</f>
        <v>195</v>
      </c>
      <c r="D40" s="15">
        <f t="shared" si="0"/>
        <v>6.290322580645161</v>
      </c>
      <c r="E40" s="6">
        <v>36</v>
      </c>
      <c r="F40" s="6">
        <f>SUM(F36:F39)</f>
        <v>1</v>
      </c>
      <c r="G40" s="6"/>
      <c r="H40" s="6"/>
      <c r="I40" s="6"/>
      <c r="J40" s="6"/>
      <c r="K40" s="6"/>
    </row>
    <row r="41" spans="1:11" ht="12.75">
      <c r="A41" s="5" t="s">
        <v>169</v>
      </c>
      <c r="B41" s="6">
        <f>C19</f>
        <v>36</v>
      </c>
      <c r="C41" s="6">
        <f>C20</f>
        <v>99</v>
      </c>
      <c r="D41" s="15">
        <f t="shared" si="0"/>
        <v>2.75</v>
      </c>
      <c r="E41" s="6">
        <v>22</v>
      </c>
      <c r="F41" s="6">
        <v>2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122</v>
      </c>
      <c r="B44" s="8">
        <v>6</v>
      </c>
      <c r="C44" s="8">
        <v>12</v>
      </c>
      <c r="D44" s="8">
        <v>2</v>
      </c>
      <c r="E44" s="10">
        <f>SUM(B44)/(C44)</f>
        <v>0.5</v>
      </c>
      <c r="F44" s="8">
        <v>43</v>
      </c>
      <c r="G44" s="16">
        <f>SUM(F44)/(C44)</f>
        <v>3.5833333333333335</v>
      </c>
      <c r="H44" s="8">
        <v>1</v>
      </c>
      <c r="I44" s="1" t="s">
        <v>315</v>
      </c>
      <c r="J44" s="8"/>
      <c r="K44" s="8"/>
    </row>
    <row r="45" spans="1:11" ht="12.75">
      <c r="A45" s="5" t="s">
        <v>8</v>
      </c>
      <c r="B45" s="6">
        <f>SUM(B44:B44)</f>
        <v>6</v>
      </c>
      <c r="C45" s="6">
        <f>SUM(C44:C44)</f>
        <v>12</v>
      </c>
      <c r="D45" s="6">
        <f>SUM(D44:D44)</f>
        <v>2</v>
      </c>
      <c r="E45" s="17">
        <f>SUM(B45)/(C45)</f>
        <v>0.5</v>
      </c>
      <c r="F45" s="6">
        <f>SUM(F44:F44)</f>
        <v>43</v>
      </c>
      <c r="G45" s="18">
        <f>SUM(F45)/(C45)</f>
        <v>3.5833333333333335</v>
      </c>
      <c r="H45" s="6">
        <f>SUM(H44:H44)</f>
        <v>1</v>
      </c>
      <c r="I45" s="6" t="s">
        <v>315</v>
      </c>
      <c r="J45" s="6"/>
      <c r="K45" s="6"/>
    </row>
    <row r="46" spans="1:11" ht="12.75">
      <c r="A46" s="5" t="s">
        <v>169</v>
      </c>
      <c r="B46" s="6">
        <f>C23</f>
        <v>6</v>
      </c>
      <c r="C46" s="6">
        <f>C24</f>
        <v>11</v>
      </c>
      <c r="D46" s="6">
        <f>C25</f>
        <v>0</v>
      </c>
      <c r="E46" s="17">
        <f>SUM(B46)/(C46)</f>
        <v>0.5454545454545454</v>
      </c>
      <c r="F46" s="6">
        <f>C21</f>
        <v>121</v>
      </c>
      <c r="G46" s="18">
        <f>SUM(F46)/(C46)</f>
        <v>11</v>
      </c>
      <c r="H46" s="6">
        <v>1</v>
      </c>
      <c r="I46" s="6" t="s">
        <v>316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125</v>
      </c>
      <c r="B49" s="8">
        <v>2</v>
      </c>
      <c r="C49" s="8">
        <v>5</v>
      </c>
      <c r="D49" s="9">
        <f aca="true" t="shared" si="1" ref="D49:D55">SUM(C49)/(B49)</f>
        <v>2.5</v>
      </c>
      <c r="E49" s="1">
        <v>3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289</v>
      </c>
      <c r="B50" s="8">
        <v>1</v>
      </c>
      <c r="C50" s="8">
        <v>20</v>
      </c>
      <c r="D50" s="9">
        <f t="shared" si="1"/>
        <v>20</v>
      </c>
      <c r="E50" s="1" t="s">
        <v>315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126</v>
      </c>
      <c r="B51" s="8">
        <v>1</v>
      </c>
      <c r="C51" s="8">
        <v>10</v>
      </c>
      <c r="D51" s="9">
        <f t="shared" si="1"/>
        <v>10</v>
      </c>
      <c r="E51" s="1">
        <v>10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121</v>
      </c>
      <c r="B52" s="8">
        <v>1</v>
      </c>
      <c r="C52" s="8">
        <v>4</v>
      </c>
      <c r="D52" s="9">
        <f>SUM(C52)/(B52)</f>
        <v>4</v>
      </c>
      <c r="E52" s="1">
        <v>4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141</v>
      </c>
      <c r="B53" s="8">
        <v>1</v>
      </c>
      <c r="C53" s="8">
        <v>4</v>
      </c>
      <c r="D53" s="9">
        <f>SUM(C53)/(B53)</f>
        <v>4</v>
      </c>
      <c r="E53" s="1">
        <v>4</v>
      </c>
      <c r="F53" s="8">
        <v>0</v>
      </c>
      <c r="G53" s="8"/>
      <c r="H53" s="8"/>
      <c r="I53" s="8"/>
      <c r="J53" s="8"/>
      <c r="K53" s="8"/>
    </row>
    <row r="54" spans="1:11" ht="12.75">
      <c r="A54" s="5" t="s">
        <v>8</v>
      </c>
      <c r="B54" s="6">
        <f>SUM(B49:B53)</f>
        <v>6</v>
      </c>
      <c r="C54" s="6">
        <f>SUM(C49:C53)</f>
        <v>43</v>
      </c>
      <c r="D54" s="15">
        <f t="shared" si="1"/>
        <v>7.166666666666667</v>
      </c>
      <c r="E54" s="6" t="s">
        <v>315</v>
      </c>
      <c r="F54" s="6">
        <f>SUM(F49:F53)</f>
        <v>1</v>
      </c>
      <c r="G54" s="6"/>
      <c r="H54" s="6"/>
      <c r="I54" s="6"/>
      <c r="J54" s="6"/>
      <c r="K54" s="14"/>
    </row>
    <row r="55" spans="1:11" ht="12.75">
      <c r="A55" s="5" t="s">
        <v>169</v>
      </c>
      <c r="B55" s="6">
        <f>C23</f>
        <v>6</v>
      </c>
      <c r="C55" s="6">
        <f>C21</f>
        <v>121</v>
      </c>
      <c r="D55" s="15">
        <f t="shared" si="1"/>
        <v>20.166666666666668</v>
      </c>
      <c r="E55" s="6" t="s">
        <v>316</v>
      </c>
      <c r="F55" s="6">
        <v>1</v>
      </c>
      <c r="G55" s="6"/>
      <c r="H55" s="6"/>
      <c r="I55" s="6"/>
      <c r="J55" s="6"/>
      <c r="K55" s="14"/>
    </row>
    <row r="56" spans="1:11" ht="12.75">
      <c r="A56" s="5"/>
      <c r="B56" s="6"/>
      <c r="C56" s="6"/>
      <c r="D56" s="15"/>
      <c r="E56" s="6"/>
      <c r="F56" s="6"/>
      <c r="G56" s="6"/>
      <c r="H56" s="6"/>
      <c r="I56" s="6"/>
      <c r="J56" s="6"/>
      <c r="K56" s="14"/>
    </row>
    <row r="57" spans="1:11" ht="12.75">
      <c r="A57" s="5"/>
      <c r="B57" s="6" t="s">
        <v>42</v>
      </c>
      <c r="C57" s="6" t="s">
        <v>42</v>
      </c>
      <c r="D57" s="6" t="s">
        <v>42</v>
      </c>
      <c r="E57" s="6"/>
      <c r="F57" s="6"/>
      <c r="G57" s="6"/>
      <c r="H57" s="6"/>
      <c r="I57" s="6"/>
      <c r="J57" s="6"/>
      <c r="K57" s="14"/>
    </row>
    <row r="58" spans="1:11" ht="12.75">
      <c r="A58" s="5" t="s">
        <v>50</v>
      </c>
      <c r="B58" s="6" t="s">
        <v>51</v>
      </c>
      <c r="C58" s="6" t="s">
        <v>49</v>
      </c>
      <c r="D58" s="6" t="s">
        <v>93</v>
      </c>
      <c r="E58" s="6" t="s">
        <v>53</v>
      </c>
      <c r="F58" s="6" t="s">
        <v>54</v>
      </c>
      <c r="G58" s="6" t="s">
        <v>55</v>
      </c>
      <c r="H58" s="6" t="s">
        <v>56</v>
      </c>
      <c r="I58" s="6" t="s">
        <v>57</v>
      </c>
      <c r="J58" s="6"/>
      <c r="K58" s="14"/>
    </row>
    <row r="59" spans="1:11" ht="12.75">
      <c r="A59" s="7" t="s">
        <v>121</v>
      </c>
      <c r="B59" s="8">
        <v>1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f>SUM(B59*6)+(C59*6)+(D59*6)+(E59)+(F59*2)+(G59*3)+(H59*2)</f>
        <v>12</v>
      </c>
      <c r="J59" s="8"/>
      <c r="K59" s="8"/>
    </row>
    <row r="60" spans="1:11" ht="12.75">
      <c r="A60" s="7" t="s">
        <v>289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7" t="s">
        <v>317</v>
      </c>
      <c r="B61" s="8">
        <v>0</v>
      </c>
      <c r="C61" s="8">
        <v>0</v>
      </c>
      <c r="D61" s="8">
        <v>0</v>
      </c>
      <c r="E61" s="8">
        <v>3</v>
      </c>
      <c r="F61" s="8">
        <v>0</v>
      </c>
      <c r="G61" s="8">
        <v>0</v>
      </c>
      <c r="H61" s="8">
        <v>0</v>
      </c>
      <c r="I61" s="8">
        <f>SUM(B61*6)+(C61*6)+(D61*6)+(E61)+(F61*2)+(G61*3)+(H61*2)</f>
        <v>3</v>
      </c>
      <c r="J61" s="8"/>
      <c r="K61" s="8"/>
    </row>
    <row r="62" spans="1:11" ht="12.75">
      <c r="A62" s="5" t="s">
        <v>8</v>
      </c>
      <c r="B62" s="6">
        <f aca="true" t="shared" si="2" ref="B62:H62">SUM(B59:B61)</f>
        <v>1</v>
      </c>
      <c r="C62" s="6">
        <f t="shared" si="2"/>
        <v>1</v>
      </c>
      <c r="D62" s="6">
        <f t="shared" si="2"/>
        <v>1</v>
      </c>
      <c r="E62" s="6">
        <f t="shared" si="2"/>
        <v>3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21</v>
      </c>
      <c r="J62" s="6"/>
      <c r="K62" s="14"/>
    </row>
    <row r="63" spans="1:11" ht="12.75">
      <c r="A63" s="5" t="s">
        <v>169</v>
      </c>
      <c r="B63" s="6">
        <f>F41</f>
        <v>2</v>
      </c>
      <c r="C63" s="6">
        <f>H46</f>
        <v>1</v>
      </c>
      <c r="D63" s="6">
        <f>SUM(F74)+(F79)+(F83)+1</f>
        <v>2</v>
      </c>
      <c r="E63" s="6">
        <f>B68</f>
        <v>2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32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7" t="s">
        <v>317</v>
      </c>
      <c r="B66" s="8">
        <v>3</v>
      </c>
      <c r="C66" s="8">
        <v>3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92</v>
      </c>
      <c r="I66" s="8">
        <f>SUM(B66)+(E66*3)</f>
        <v>3</v>
      </c>
      <c r="J66" s="22"/>
      <c r="K66" s="8"/>
    </row>
    <row r="67" spans="1:11" ht="12.75">
      <c r="A67" s="5" t="s">
        <v>8</v>
      </c>
      <c r="B67" s="6">
        <f>SUM(B66:B66)</f>
        <v>3</v>
      </c>
      <c r="C67" s="6">
        <f>SUM(C66:C66)</f>
        <v>3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92</v>
      </c>
      <c r="I67" s="6">
        <f>SUM(B67)+(E67*3)</f>
        <v>3</v>
      </c>
      <c r="J67" s="19"/>
      <c r="K67" s="6"/>
    </row>
    <row r="68" spans="1:11" ht="12.75">
      <c r="A68" s="5" t="s">
        <v>169</v>
      </c>
      <c r="B68" s="6">
        <v>2</v>
      </c>
      <c r="C68" s="6">
        <v>3</v>
      </c>
      <c r="D68" s="17">
        <f>SUM(B68/C68)</f>
        <v>0.6666666666666666</v>
      </c>
      <c r="E68" s="23">
        <v>0</v>
      </c>
      <c r="F68" s="23">
        <v>0</v>
      </c>
      <c r="G68" s="17">
        <v>0</v>
      </c>
      <c r="H68" s="6" t="s">
        <v>92</v>
      </c>
      <c r="I68" s="6">
        <f>SUM(B68)+(E68*3)</f>
        <v>2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73</v>
      </c>
      <c r="B70" s="6" t="s">
        <v>74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123</v>
      </c>
      <c r="B71" s="8">
        <v>4</v>
      </c>
      <c r="C71" s="8">
        <v>52</v>
      </c>
      <c r="D71" s="9">
        <f>SUM(C71)/(B71)</f>
        <v>13</v>
      </c>
      <c r="E71" s="1">
        <v>14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126</v>
      </c>
      <c r="B72" s="8">
        <v>2</v>
      </c>
      <c r="C72" s="8">
        <v>17</v>
      </c>
      <c r="D72" s="9">
        <f>SUM(C72)/(B72)</f>
        <v>8.5</v>
      </c>
      <c r="E72" s="1">
        <v>10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SUM(B71:B72)</f>
        <v>6</v>
      </c>
      <c r="C73" s="6">
        <f>SUM(C71:C72)</f>
        <v>69</v>
      </c>
      <c r="D73" s="15">
        <f>SUM(C73)/(B73)</f>
        <v>11.5</v>
      </c>
      <c r="E73" s="6">
        <v>14</v>
      </c>
      <c r="F73" s="6">
        <f>SUM(F71:F72)</f>
        <v>0</v>
      </c>
      <c r="G73" s="6"/>
      <c r="H73" s="6"/>
      <c r="I73" s="6"/>
      <c r="J73" s="6"/>
      <c r="K73" s="14"/>
    </row>
    <row r="74" spans="1:11" ht="12.75">
      <c r="A74" s="5" t="s">
        <v>169</v>
      </c>
      <c r="B74" s="6">
        <v>4</v>
      </c>
      <c r="C74" s="6">
        <v>121</v>
      </c>
      <c r="D74" s="15">
        <f>SUM(C74)/(B74)</f>
        <v>30.25</v>
      </c>
      <c r="E74" s="6" t="s">
        <v>318</v>
      </c>
      <c r="F74" s="6">
        <v>1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75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7" t="s">
        <v>125</v>
      </c>
      <c r="B77" s="8">
        <v>2</v>
      </c>
      <c r="C77" s="8">
        <v>11</v>
      </c>
      <c r="D77" s="9">
        <f>SUM(C77)/(B77)</f>
        <v>5.5</v>
      </c>
      <c r="E77" s="1">
        <v>6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2</v>
      </c>
      <c r="C78" s="6">
        <f>SUM(C77:C77)</f>
        <v>11</v>
      </c>
      <c r="D78" s="15">
        <f>SUM(C78)/(B78)</f>
        <v>5.5</v>
      </c>
      <c r="E78" s="6">
        <v>6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169</v>
      </c>
      <c r="B79" s="6">
        <v>1</v>
      </c>
      <c r="C79" s="6">
        <v>32</v>
      </c>
      <c r="D79" s="15">
        <f>SUM(C79)/(B79)</f>
        <v>32</v>
      </c>
      <c r="E79" s="6">
        <v>32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76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/>
      <c r="G82" s="12"/>
      <c r="H82" s="12"/>
      <c r="I82" s="12"/>
      <c r="J82" s="12"/>
      <c r="K82" s="14"/>
    </row>
    <row r="83" spans="1:11" ht="12.75">
      <c r="A83" s="5" t="s">
        <v>169</v>
      </c>
      <c r="B83" s="6">
        <v>2</v>
      </c>
      <c r="C83" s="6">
        <v>5</v>
      </c>
      <c r="D83" s="15">
        <f>SUM(C83)/(B83)</f>
        <v>2.5</v>
      </c>
      <c r="E83" s="6">
        <v>5</v>
      </c>
      <c r="F83" s="6">
        <v>0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66</v>
      </c>
      <c r="B85" s="6" t="s">
        <v>77</v>
      </c>
      <c r="C85" s="6" t="s">
        <v>40</v>
      </c>
      <c r="D85" s="6" t="s">
        <v>9</v>
      </c>
      <c r="E85" s="6" t="s">
        <v>41</v>
      </c>
      <c r="F85" s="6"/>
      <c r="G85" s="12"/>
      <c r="H85" s="12"/>
      <c r="I85" s="12"/>
      <c r="J85" s="12"/>
      <c r="K85" s="14"/>
    </row>
    <row r="86" spans="1:11" ht="12.75">
      <c r="A86" s="7" t="s">
        <v>122</v>
      </c>
      <c r="B86" s="8">
        <v>5</v>
      </c>
      <c r="C86" s="8">
        <v>205</v>
      </c>
      <c r="D86" s="9">
        <f>SUM(C86)/(B86)</f>
        <v>41</v>
      </c>
      <c r="E86" s="1">
        <v>58</v>
      </c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SUM(B86:B86)</f>
        <v>5</v>
      </c>
      <c r="C87" s="6">
        <f>SUM(C86:C86)</f>
        <v>205</v>
      </c>
      <c r="D87" s="15">
        <f>SUM(C87)/(B87)</f>
        <v>41</v>
      </c>
      <c r="E87" s="6">
        <v>58</v>
      </c>
      <c r="F87" s="6"/>
      <c r="G87" s="5"/>
      <c r="H87" s="5"/>
      <c r="I87" s="5"/>
      <c r="J87" s="5"/>
      <c r="K87" s="6"/>
    </row>
    <row r="88" spans="1:11" ht="12.75">
      <c r="A88" s="5" t="s">
        <v>169</v>
      </c>
      <c r="B88" s="6">
        <f>C26</f>
        <v>5</v>
      </c>
      <c r="C88" s="6">
        <f>C27</f>
        <v>124</v>
      </c>
      <c r="D88" s="15">
        <f>SUM(C88)/(B88)</f>
        <v>24.8</v>
      </c>
      <c r="E88" s="6">
        <v>35</v>
      </c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80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7" t="s">
        <v>303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304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305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306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307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308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309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310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81" t="s">
        <v>67</v>
      </c>
      <c r="B100" s="6" t="s">
        <v>151</v>
      </c>
      <c r="C100" s="6" t="s">
        <v>89</v>
      </c>
      <c r="D100" s="6" t="s">
        <v>69</v>
      </c>
      <c r="E100" s="6" t="s">
        <v>68</v>
      </c>
      <c r="F100" s="6" t="s">
        <v>252</v>
      </c>
      <c r="G100" s="6" t="s">
        <v>70</v>
      </c>
      <c r="H100" s="6" t="s">
        <v>71</v>
      </c>
      <c r="I100" s="6" t="s">
        <v>255</v>
      </c>
      <c r="J100" s="6" t="s">
        <v>81</v>
      </c>
      <c r="K100" s="44"/>
    </row>
    <row r="101" spans="1:11" ht="12.75">
      <c r="A101" s="49" t="s">
        <v>143</v>
      </c>
      <c r="B101" s="8">
        <v>7</v>
      </c>
      <c r="C101" s="8">
        <v>4</v>
      </c>
      <c r="D101" s="8">
        <v>0</v>
      </c>
      <c r="E101" s="8">
        <v>0</v>
      </c>
      <c r="F101" s="8">
        <f aca="true" t="shared" si="3" ref="F101:F113">SUM(B101:E101)</f>
        <v>11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144</v>
      </c>
      <c r="B102" s="8">
        <v>3</v>
      </c>
      <c r="C102" s="8">
        <v>2</v>
      </c>
      <c r="D102" s="8">
        <v>2</v>
      </c>
      <c r="E102" s="8">
        <v>1</v>
      </c>
      <c r="F102" s="8">
        <f t="shared" si="3"/>
        <v>8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141</v>
      </c>
      <c r="B103" s="8">
        <v>2</v>
      </c>
      <c r="C103" s="8">
        <v>5</v>
      </c>
      <c r="D103" s="8">
        <v>0</v>
      </c>
      <c r="E103" s="8">
        <v>1</v>
      </c>
      <c r="F103" s="8">
        <f t="shared" si="3"/>
        <v>8</v>
      </c>
      <c r="G103" s="8">
        <v>1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121</v>
      </c>
      <c r="B104" s="8">
        <v>4</v>
      </c>
      <c r="C104" s="8">
        <v>2</v>
      </c>
      <c r="D104" s="8">
        <v>0</v>
      </c>
      <c r="E104" s="8">
        <v>0</v>
      </c>
      <c r="F104" s="8">
        <f t="shared" si="3"/>
        <v>6</v>
      </c>
      <c r="G104" s="8">
        <v>0</v>
      </c>
      <c r="H104" s="8">
        <v>0</v>
      </c>
      <c r="I104" s="8">
        <v>0</v>
      </c>
      <c r="J104" s="8">
        <v>2</v>
      </c>
      <c r="K104" s="1"/>
    </row>
    <row r="105" spans="1:11" ht="12.75">
      <c r="A105" s="49" t="s">
        <v>138</v>
      </c>
      <c r="B105" s="8">
        <v>3</v>
      </c>
      <c r="C105" s="8">
        <v>2</v>
      </c>
      <c r="D105" s="8">
        <v>0</v>
      </c>
      <c r="E105" s="8">
        <v>1</v>
      </c>
      <c r="F105" s="8">
        <f t="shared" si="3"/>
        <v>6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122</v>
      </c>
      <c r="B106" s="8">
        <v>4</v>
      </c>
      <c r="C106" s="8">
        <v>1</v>
      </c>
      <c r="D106" s="8">
        <v>0</v>
      </c>
      <c r="E106" s="8">
        <v>0</v>
      </c>
      <c r="F106" s="8">
        <f t="shared" si="3"/>
        <v>5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9" t="s">
        <v>123</v>
      </c>
      <c r="B107" s="8">
        <v>3</v>
      </c>
      <c r="C107" s="8">
        <v>0</v>
      </c>
      <c r="D107" s="8">
        <v>0</v>
      </c>
      <c r="E107" s="8">
        <v>0</v>
      </c>
      <c r="F107" s="8">
        <f t="shared" si="3"/>
        <v>3</v>
      </c>
      <c r="G107" s="8">
        <v>0</v>
      </c>
      <c r="H107" s="8">
        <v>0</v>
      </c>
      <c r="I107" s="8">
        <v>1</v>
      </c>
      <c r="J107" s="8">
        <v>0</v>
      </c>
      <c r="K107" s="1"/>
    </row>
    <row r="108" spans="1:11" ht="12.75">
      <c r="A108" s="49" t="s">
        <v>125</v>
      </c>
      <c r="B108" s="8">
        <v>2</v>
      </c>
      <c r="C108" s="8">
        <v>1</v>
      </c>
      <c r="D108" s="8">
        <v>0</v>
      </c>
      <c r="E108" s="8">
        <v>0</v>
      </c>
      <c r="F108" s="8">
        <f t="shared" si="3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292</v>
      </c>
      <c r="B109" s="8">
        <v>0</v>
      </c>
      <c r="C109" s="8">
        <v>3</v>
      </c>
      <c r="D109" s="8">
        <v>0</v>
      </c>
      <c r="E109" s="8">
        <v>0</v>
      </c>
      <c r="F109" s="8">
        <f t="shared" si="3"/>
        <v>3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289</v>
      </c>
      <c r="B110" s="8">
        <v>1</v>
      </c>
      <c r="C110" s="8">
        <v>1</v>
      </c>
      <c r="D110" s="8">
        <v>0</v>
      </c>
      <c r="E110" s="8">
        <v>0</v>
      </c>
      <c r="F110" s="8">
        <f t="shared" si="3"/>
        <v>2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319</v>
      </c>
      <c r="B111" s="8">
        <v>0</v>
      </c>
      <c r="C111" s="8">
        <v>2</v>
      </c>
      <c r="D111" s="8">
        <v>0</v>
      </c>
      <c r="E111" s="8">
        <v>0</v>
      </c>
      <c r="F111" s="8">
        <f t="shared" si="3"/>
        <v>2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9" t="s">
        <v>320</v>
      </c>
      <c r="B112" s="8">
        <v>0</v>
      </c>
      <c r="C112" s="8">
        <v>2</v>
      </c>
      <c r="D112" s="8">
        <v>0</v>
      </c>
      <c r="E112" s="8">
        <v>0</v>
      </c>
      <c r="F112" s="8">
        <f t="shared" si="3"/>
        <v>2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9" t="s">
        <v>254</v>
      </c>
      <c r="B113" s="8">
        <v>0</v>
      </c>
      <c r="C113" s="8">
        <v>1</v>
      </c>
      <c r="D113" s="8">
        <v>0</v>
      </c>
      <c r="E113" s="8">
        <v>0</v>
      </c>
      <c r="F113" s="8">
        <f t="shared" si="3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28" t="s">
        <v>8</v>
      </c>
      <c r="B114" s="29">
        <f aca="true" t="shared" si="4" ref="B114:J114">SUM(B101:B113)</f>
        <v>29</v>
      </c>
      <c r="C114" s="29">
        <f t="shared" si="4"/>
        <v>26</v>
      </c>
      <c r="D114" s="29">
        <f t="shared" si="4"/>
        <v>2</v>
      </c>
      <c r="E114" s="29">
        <f t="shared" si="4"/>
        <v>3</v>
      </c>
      <c r="F114" s="29">
        <f t="shared" si="4"/>
        <v>60</v>
      </c>
      <c r="G114" s="29">
        <f t="shared" si="4"/>
        <v>1</v>
      </c>
      <c r="H114" s="29">
        <f t="shared" si="4"/>
        <v>0</v>
      </c>
      <c r="I114" s="29">
        <f t="shared" si="4"/>
        <v>1</v>
      </c>
      <c r="J114" s="29">
        <f t="shared" si="4"/>
        <v>2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302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300</v>
      </c>
      <c r="B5" s="1">
        <v>13</v>
      </c>
      <c r="C5" s="1">
        <v>35</v>
      </c>
      <c r="D5" s="1">
        <v>14</v>
      </c>
      <c r="E5" s="1">
        <v>0</v>
      </c>
      <c r="F5" s="1"/>
      <c r="G5" s="1"/>
      <c r="H5" s="1">
        <f>SUM(B5:G5)</f>
        <v>62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297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2</v>
      </c>
      <c r="C8" s="8">
        <f>SUM(C9:C11)</f>
        <v>24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2</v>
      </c>
      <c r="C9" s="8">
        <v>16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8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</v>
      </c>
      <c r="C14" s="10">
        <f>SUM(C13/C12)</f>
        <v>0.7272727272727273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38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36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11</v>
      </c>
      <c r="C20" s="8">
        <v>301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14</v>
      </c>
      <c r="C21" s="8">
        <v>185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25</v>
      </c>
      <c r="C22" s="8">
        <f>SUM(C20)+(C21)</f>
        <v>486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23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7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245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35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2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10</v>
      </c>
      <c r="C32" s="8">
        <v>35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333</v>
      </c>
      <c r="C33" s="47" t="s">
        <v>334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124</v>
      </c>
      <c r="B36" s="8">
        <v>5</v>
      </c>
      <c r="C36" s="8">
        <v>52</v>
      </c>
      <c r="D36" s="9">
        <f aca="true" t="shared" si="0" ref="D36:D46">SUM(C36)/(B36)</f>
        <v>10.4</v>
      </c>
      <c r="E36" s="1">
        <v>45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121</v>
      </c>
      <c r="B37" s="8">
        <v>9</v>
      </c>
      <c r="C37" s="8">
        <v>12</v>
      </c>
      <c r="D37" s="9">
        <f t="shared" si="0"/>
        <v>1.3333333333333333</v>
      </c>
      <c r="E37" s="1">
        <v>5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123</v>
      </c>
      <c r="B38" s="8">
        <v>3</v>
      </c>
      <c r="C38" s="8">
        <v>10</v>
      </c>
      <c r="D38" s="9">
        <f t="shared" si="0"/>
        <v>3.3333333333333335</v>
      </c>
      <c r="E38" s="1">
        <v>12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147</v>
      </c>
      <c r="B39" s="8">
        <v>1</v>
      </c>
      <c r="C39" s="8">
        <v>3</v>
      </c>
      <c r="D39" s="9">
        <f>SUM(C39)/(B39)</f>
        <v>3</v>
      </c>
      <c r="E39" s="1">
        <v>3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335</v>
      </c>
      <c r="B40" s="8">
        <v>1</v>
      </c>
      <c r="C40" s="8">
        <v>3</v>
      </c>
      <c r="D40" s="9">
        <f>SUM(C40)/(B40)</f>
        <v>3</v>
      </c>
      <c r="E40" s="1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125</v>
      </c>
      <c r="B41" s="8">
        <v>1</v>
      </c>
      <c r="C41" s="8">
        <v>2</v>
      </c>
      <c r="D41" s="9">
        <f>SUM(C41)/(B41)</f>
        <v>2</v>
      </c>
      <c r="E41" s="1">
        <v>2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131</v>
      </c>
      <c r="B42" s="8">
        <v>5</v>
      </c>
      <c r="C42" s="8">
        <v>-8</v>
      </c>
      <c r="D42" s="9">
        <f t="shared" si="0"/>
        <v>-1.6</v>
      </c>
      <c r="E42" s="1">
        <v>7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122</v>
      </c>
      <c r="B43" s="8">
        <v>6</v>
      </c>
      <c r="C43" s="8">
        <v>-53</v>
      </c>
      <c r="D43" s="9">
        <f t="shared" si="0"/>
        <v>-8.833333333333334</v>
      </c>
      <c r="E43" s="1">
        <v>1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87</v>
      </c>
      <c r="B44" s="8">
        <v>1</v>
      </c>
      <c r="C44" s="8">
        <v>-10</v>
      </c>
      <c r="D44" s="9">
        <f t="shared" si="0"/>
        <v>-10</v>
      </c>
      <c r="E44" s="1" t="s">
        <v>127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32</v>
      </c>
      <c r="C45" s="6">
        <f>SUM(C36:C44)</f>
        <v>11</v>
      </c>
      <c r="D45" s="15">
        <f t="shared" si="0"/>
        <v>0.34375</v>
      </c>
      <c r="E45" s="6">
        <v>45</v>
      </c>
      <c r="F45" s="6">
        <f>SUM(F36:F44)</f>
        <v>0</v>
      </c>
      <c r="G45" s="6"/>
      <c r="H45" s="6"/>
      <c r="I45" s="6"/>
      <c r="J45" s="6"/>
      <c r="K45" s="6"/>
    </row>
    <row r="46" spans="1:11" ht="12.75">
      <c r="A46" s="5" t="s">
        <v>300</v>
      </c>
      <c r="B46" s="6">
        <f>C19</f>
        <v>36</v>
      </c>
      <c r="C46" s="6">
        <f>C20</f>
        <v>301</v>
      </c>
      <c r="D46" s="15">
        <f t="shared" si="0"/>
        <v>8.36111111111111</v>
      </c>
      <c r="E46" s="6">
        <v>50</v>
      </c>
      <c r="F46" s="6">
        <v>4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122</v>
      </c>
      <c r="B49" s="8">
        <v>2</v>
      </c>
      <c r="C49" s="8">
        <v>5</v>
      </c>
      <c r="D49" s="8">
        <v>0</v>
      </c>
      <c r="E49" s="10">
        <f>SUM(B49)/(C49)</f>
        <v>0.4</v>
      </c>
      <c r="F49" s="8">
        <v>15</v>
      </c>
      <c r="G49" s="16">
        <f>SUM(F49)/(C49)</f>
        <v>3</v>
      </c>
      <c r="H49" s="8">
        <v>0</v>
      </c>
      <c r="I49" s="1">
        <v>15</v>
      </c>
      <c r="J49" s="8"/>
      <c r="K49" s="8"/>
    </row>
    <row r="50" spans="1:11" ht="12.75">
      <c r="A50" s="7" t="s">
        <v>123</v>
      </c>
      <c r="B50" s="8">
        <v>1</v>
      </c>
      <c r="C50" s="8">
        <v>1</v>
      </c>
      <c r="D50" s="8">
        <v>0</v>
      </c>
      <c r="E50" s="10">
        <f>SUM(B50)/(C50)</f>
        <v>1</v>
      </c>
      <c r="F50" s="8">
        <v>-1</v>
      </c>
      <c r="G50" s="16">
        <f>SUM(F50)/(C50)</f>
        <v>-1</v>
      </c>
      <c r="H50" s="8">
        <v>0</v>
      </c>
      <c r="I50" s="1">
        <v>-1</v>
      </c>
      <c r="J50" s="8"/>
      <c r="K50" s="8"/>
    </row>
    <row r="51" spans="1:11" ht="12.75">
      <c r="A51" s="5" t="s">
        <v>8</v>
      </c>
      <c r="B51" s="6">
        <f>SUM(B49:B50)</f>
        <v>3</v>
      </c>
      <c r="C51" s="6">
        <f>SUM(C49:C50)</f>
        <v>6</v>
      </c>
      <c r="D51" s="6">
        <f>SUM(D49:D50)</f>
        <v>0</v>
      </c>
      <c r="E51" s="17">
        <f>SUM(B51)/(C51)</f>
        <v>0.5</v>
      </c>
      <c r="F51" s="6">
        <f>SUM(F49:F50)</f>
        <v>14</v>
      </c>
      <c r="G51" s="18">
        <f>SUM(F51)/(C51)</f>
        <v>2.3333333333333335</v>
      </c>
      <c r="H51" s="6">
        <f>SUM(H49:H50)</f>
        <v>0</v>
      </c>
      <c r="I51" s="6">
        <v>15</v>
      </c>
      <c r="J51" s="6"/>
      <c r="K51" s="6"/>
    </row>
    <row r="52" spans="1:11" ht="12.75">
      <c r="A52" s="5" t="s">
        <v>300</v>
      </c>
      <c r="B52" s="6">
        <f>C23</f>
        <v>13</v>
      </c>
      <c r="C52" s="6">
        <f>C24</f>
        <v>23</v>
      </c>
      <c r="D52" s="6">
        <f>C25</f>
        <v>0</v>
      </c>
      <c r="E52" s="17">
        <f>SUM(B52)/(C52)</f>
        <v>0.5652173913043478</v>
      </c>
      <c r="F52" s="6">
        <f>C21</f>
        <v>185</v>
      </c>
      <c r="G52" s="18">
        <f>SUM(F52)/(C52)</f>
        <v>8.043478260869565</v>
      </c>
      <c r="H52" s="6">
        <v>4</v>
      </c>
      <c r="I52" s="6" t="s">
        <v>336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125</v>
      </c>
      <c r="B55" s="8">
        <v>2</v>
      </c>
      <c r="C55" s="8">
        <v>15</v>
      </c>
      <c r="D55" s="9">
        <f>SUM(C55)/(B55)</f>
        <v>7.5</v>
      </c>
      <c r="E55" s="1">
        <v>15</v>
      </c>
      <c r="F55" s="8">
        <v>0</v>
      </c>
      <c r="G55" s="8"/>
      <c r="H55" s="8"/>
      <c r="I55" s="8"/>
      <c r="J55" s="8"/>
      <c r="K55" s="8"/>
    </row>
    <row r="56" spans="1:11" ht="12.75">
      <c r="A56" t="s">
        <v>141</v>
      </c>
      <c r="B56" s="8">
        <v>1</v>
      </c>
      <c r="C56" s="8">
        <v>-1</v>
      </c>
      <c r="D56" s="9">
        <f>SUM(C56)/(B56)</f>
        <v>-1</v>
      </c>
      <c r="E56" s="1">
        <v>-1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SUM(B55:B56)</f>
        <v>3</v>
      </c>
      <c r="C57" s="6">
        <f>SUM(C55:C56)</f>
        <v>14</v>
      </c>
      <c r="D57" s="15">
        <f>SUM(C57)/(B57)</f>
        <v>4.666666666666667</v>
      </c>
      <c r="E57" s="6">
        <v>15</v>
      </c>
      <c r="F57" s="6">
        <f>SUM(F55:F56)</f>
        <v>0</v>
      </c>
      <c r="G57" s="6"/>
      <c r="H57" s="6"/>
      <c r="I57" s="6"/>
      <c r="J57" s="6"/>
      <c r="K57" s="14"/>
    </row>
    <row r="58" spans="1:11" ht="12.75">
      <c r="A58" s="5" t="s">
        <v>300</v>
      </c>
      <c r="B58" s="6">
        <f>C23</f>
        <v>13</v>
      </c>
      <c r="C58" s="6">
        <f>C21</f>
        <v>185</v>
      </c>
      <c r="D58" s="15">
        <f>SUM(C58)/(B58)</f>
        <v>14.23076923076923</v>
      </c>
      <c r="E58" s="6" t="s">
        <v>336</v>
      </c>
      <c r="F58" s="6">
        <v>4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93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5" t="s">
        <v>8</v>
      </c>
      <c r="B62" s="6"/>
      <c r="C62" s="6"/>
      <c r="D62" s="6"/>
      <c r="E62" s="6"/>
      <c r="F62" s="6"/>
      <c r="G62" s="6"/>
      <c r="H62" s="6"/>
      <c r="I62" s="6">
        <f>SUM(B62*6)+(C62*6)+(D62*6)+(E62)+(F62*2)+(G62*3)+(H62*2)</f>
        <v>0</v>
      </c>
      <c r="J62" s="6"/>
      <c r="K62" s="14"/>
    </row>
    <row r="63" spans="1:11" ht="12.75">
      <c r="A63" s="5" t="s">
        <v>300</v>
      </c>
      <c r="B63" s="6">
        <f>F46</f>
        <v>4</v>
      </c>
      <c r="C63" s="6">
        <f>H52</f>
        <v>4</v>
      </c>
      <c r="D63" s="6">
        <v>1</v>
      </c>
      <c r="E63" s="6">
        <f>B67</f>
        <v>8</v>
      </c>
      <c r="F63" s="6">
        <v>0</v>
      </c>
      <c r="G63" s="6">
        <f>E67</f>
        <v>0</v>
      </c>
      <c r="H63" s="6">
        <v>0</v>
      </c>
      <c r="I63" s="6">
        <f>SUM(B63*6)+(C63*6)+(D63*6)+(E63)+(F63*2)+(G63*3)+(H63*2)</f>
        <v>62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85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72</v>
      </c>
      <c r="K65" s="14"/>
    </row>
    <row r="66" spans="1:11" ht="12.75">
      <c r="A66" s="5" t="s">
        <v>8</v>
      </c>
      <c r="B66" s="6"/>
      <c r="C66" s="6"/>
      <c r="D66" s="17"/>
      <c r="E66" s="6"/>
      <c r="F66" s="6"/>
      <c r="G66" s="17"/>
      <c r="H66" s="6"/>
      <c r="I66" s="6">
        <f>SUM(B66)+(E66*3)</f>
        <v>0</v>
      </c>
      <c r="J66" s="19"/>
      <c r="K66" s="6"/>
    </row>
    <row r="67" spans="1:11" ht="12.75">
      <c r="A67" s="5" t="s">
        <v>300</v>
      </c>
      <c r="B67" s="6">
        <v>8</v>
      </c>
      <c r="C67" s="6">
        <v>9</v>
      </c>
      <c r="D67" s="17">
        <f>SUM(B67/C67)</f>
        <v>0.8888888888888888</v>
      </c>
      <c r="E67" s="23">
        <v>0</v>
      </c>
      <c r="F67" s="23">
        <v>1</v>
      </c>
      <c r="G67" s="17">
        <v>0</v>
      </c>
      <c r="H67" s="6" t="s">
        <v>92</v>
      </c>
      <c r="I67" s="6">
        <f>SUM(B67)+(E67*3)</f>
        <v>8</v>
      </c>
      <c r="J67" s="19" t="s">
        <v>337</v>
      </c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73</v>
      </c>
      <c r="B69" s="6" t="s">
        <v>74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126</v>
      </c>
      <c r="B70" s="8">
        <v>2</v>
      </c>
      <c r="C70" s="8">
        <v>29</v>
      </c>
      <c r="D70" s="9">
        <f>SUM(C70)/(B70)</f>
        <v>14.5</v>
      </c>
      <c r="E70" s="1">
        <v>17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289</v>
      </c>
      <c r="B71" s="8">
        <v>1</v>
      </c>
      <c r="C71" s="8">
        <v>20</v>
      </c>
      <c r="D71" s="9">
        <f>SUM(C71)/(B71)</f>
        <v>20</v>
      </c>
      <c r="E71" s="1">
        <v>20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SUM(B70:B71)</f>
        <v>3</v>
      </c>
      <c r="C72" s="6">
        <f>SUM(C70:C71)</f>
        <v>49</v>
      </c>
      <c r="D72" s="15">
        <f>SUM(C72)/(B72)</f>
        <v>16.333333333333332</v>
      </c>
      <c r="E72" s="6">
        <v>20</v>
      </c>
      <c r="F72" s="6">
        <f>SUM(F70:F71)</f>
        <v>0</v>
      </c>
      <c r="G72" s="6"/>
      <c r="H72" s="6"/>
      <c r="I72" s="6"/>
      <c r="J72" s="6"/>
      <c r="K72" s="14"/>
    </row>
    <row r="73" spans="1:11" ht="12.75">
      <c r="A73" s="5" t="s">
        <v>300</v>
      </c>
      <c r="B73" s="6">
        <v>0</v>
      </c>
      <c r="C73" s="6"/>
      <c r="D73" s="15"/>
      <c r="E73" s="6"/>
      <c r="F73" s="6"/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75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/>
      <c r="G76" s="5"/>
      <c r="H76" s="5"/>
      <c r="I76" s="5"/>
      <c r="J76" s="5"/>
      <c r="K76" s="6"/>
    </row>
    <row r="77" spans="1:11" ht="12.75">
      <c r="A77" s="5" t="s">
        <v>300</v>
      </c>
      <c r="B77" s="6">
        <v>2</v>
      </c>
      <c r="C77" s="6">
        <v>29</v>
      </c>
      <c r="D77" s="15">
        <f>SUM(C77)/(B77)</f>
        <v>14.5</v>
      </c>
      <c r="E77" s="6">
        <v>20</v>
      </c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76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338</v>
      </c>
      <c r="B80" s="6"/>
      <c r="C80" s="6"/>
      <c r="D80" s="6"/>
      <c r="E80" s="6"/>
      <c r="F80" s="6"/>
      <c r="G80" s="12"/>
      <c r="H80" s="12"/>
      <c r="I80" s="12"/>
      <c r="J80" s="12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66</v>
      </c>
      <c r="B82" s="6" t="s">
        <v>77</v>
      </c>
      <c r="C82" s="6" t="s">
        <v>40</v>
      </c>
      <c r="D82" s="6" t="s">
        <v>9</v>
      </c>
      <c r="E82" s="6" t="s">
        <v>41</v>
      </c>
      <c r="F82" s="6"/>
      <c r="G82" s="12"/>
      <c r="H82" s="12"/>
      <c r="I82" s="12"/>
      <c r="J82" s="12"/>
      <c r="K82" s="14"/>
    </row>
    <row r="83" spans="1:11" ht="12.75">
      <c r="A83" s="7" t="s">
        <v>122</v>
      </c>
      <c r="B83" s="8">
        <v>4</v>
      </c>
      <c r="C83" s="8">
        <v>167</v>
      </c>
      <c r="D83" s="9">
        <f>SUM(C83)/(B83)</f>
        <v>41.75</v>
      </c>
      <c r="E83" s="1">
        <v>59</v>
      </c>
      <c r="F83" s="8"/>
      <c r="G83" s="7"/>
      <c r="H83" s="7"/>
      <c r="I83" s="7"/>
      <c r="J83" s="7"/>
      <c r="K83" s="8"/>
    </row>
    <row r="84" spans="1:11" ht="12.75">
      <c r="A84" s="7" t="s">
        <v>317</v>
      </c>
      <c r="B84" s="8">
        <v>3</v>
      </c>
      <c r="C84" s="8">
        <v>78</v>
      </c>
      <c r="D84" s="9">
        <f>SUM(C84)/(B84)</f>
        <v>26</v>
      </c>
      <c r="E84" s="1">
        <v>38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SUM(B83:B84)</f>
        <v>7</v>
      </c>
      <c r="C85" s="6">
        <f>SUM(C83:C84)</f>
        <v>245</v>
      </c>
      <c r="D85" s="15">
        <f>SUM(C85)/(B85)</f>
        <v>35</v>
      </c>
      <c r="E85" s="6">
        <v>59</v>
      </c>
      <c r="F85" s="6"/>
      <c r="G85" s="5"/>
      <c r="H85" s="5"/>
      <c r="I85" s="5"/>
      <c r="J85" s="5"/>
      <c r="K85" s="6"/>
    </row>
    <row r="86" spans="1:11" ht="12.75">
      <c r="A86" s="5" t="s">
        <v>300</v>
      </c>
      <c r="B86" s="6">
        <f>C26</f>
        <v>0</v>
      </c>
      <c r="C86" s="6"/>
      <c r="D86" s="15"/>
      <c r="E86" s="6"/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321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322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323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324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325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326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327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328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329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81" t="s">
        <v>67</v>
      </c>
      <c r="B99" s="6" t="s">
        <v>151</v>
      </c>
      <c r="C99" s="6" t="s">
        <v>89</v>
      </c>
      <c r="D99" s="6" t="s">
        <v>69</v>
      </c>
      <c r="E99" s="6" t="s">
        <v>68</v>
      </c>
      <c r="F99" s="6" t="s">
        <v>252</v>
      </c>
      <c r="G99" s="6" t="s">
        <v>70</v>
      </c>
      <c r="H99" s="6" t="s">
        <v>71</v>
      </c>
      <c r="I99" s="6" t="s">
        <v>255</v>
      </c>
      <c r="J99" s="6" t="s">
        <v>81</v>
      </c>
      <c r="K99" s="44"/>
    </row>
    <row r="100" spans="1:11" ht="12.75">
      <c r="A100" s="49" t="s">
        <v>148</v>
      </c>
      <c r="B100" s="8">
        <v>6</v>
      </c>
      <c r="C100" s="8">
        <v>2</v>
      </c>
      <c r="D100" s="8">
        <v>0</v>
      </c>
      <c r="E100" s="8">
        <v>0</v>
      </c>
      <c r="F100" s="8">
        <f aca="true" t="shared" si="1" ref="F100:F120">SUM(B100:E100)</f>
        <v>8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49" t="s">
        <v>126</v>
      </c>
      <c r="B101" s="8">
        <v>4</v>
      </c>
      <c r="C101" s="8">
        <v>0</v>
      </c>
      <c r="D101" s="8">
        <v>0</v>
      </c>
      <c r="E101" s="8">
        <v>0</v>
      </c>
      <c r="F101" s="8">
        <f t="shared" si="1"/>
        <v>4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138</v>
      </c>
      <c r="B102" s="8">
        <v>3</v>
      </c>
      <c r="C102" s="8">
        <v>1</v>
      </c>
      <c r="D102" s="8">
        <v>0</v>
      </c>
      <c r="E102" s="8">
        <v>0</v>
      </c>
      <c r="F102" s="8">
        <f t="shared" si="1"/>
        <v>4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341</v>
      </c>
      <c r="B103" s="8">
        <v>3</v>
      </c>
      <c r="C103" s="8">
        <v>1</v>
      </c>
      <c r="D103" s="8">
        <v>0</v>
      </c>
      <c r="E103" s="8">
        <v>0</v>
      </c>
      <c r="F103" s="8">
        <f t="shared" si="1"/>
        <v>4</v>
      </c>
      <c r="G103" s="8">
        <v>0</v>
      </c>
      <c r="H103" s="8">
        <v>0</v>
      </c>
      <c r="I103" s="8">
        <v>1</v>
      </c>
      <c r="J103" s="8">
        <v>0</v>
      </c>
      <c r="K103" s="1"/>
    </row>
    <row r="104" spans="1:11" ht="12.75">
      <c r="A104" s="49" t="s">
        <v>141</v>
      </c>
      <c r="B104" s="8">
        <v>2</v>
      </c>
      <c r="C104" s="8">
        <v>2</v>
      </c>
      <c r="D104" s="8">
        <v>0</v>
      </c>
      <c r="E104" s="8">
        <v>0</v>
      </c>
      <c r="F104" s="8">
        <f t="shared" si="1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9" t="s">
        <v>340</v>
      </c>
      <c r="B105" s="8">
        <v>1</v>
      </c>
      <c r="C105" s="8">
        <v>3</v>
      </c>
      <c r="D105" s="8">
        <v>0</v>
      </c>
      <c r="E105" s="8">
        <v>0</v>
      </c>
      <c r="F105" s="8">
        <f t="shared" si="1"/>
        <v>4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121</v>
      </c>
      <c r="B106" s="8">
        <v>2</v>
      </c>
      <c r="C106" s="8">
        <v>1</v>
      </c>
      <c r="D106" s="8">
        <v>0</v>
      </c>
      <c r="E106" s="8">
        <v>0</v>
      </c>
      <c r="F106" s="8">
        <f t="shared" si="1"/>
        <v>3</v>
      </c>
      <c r="G106" s="8">
        <v>0</v>
      </c>
      <c r="H106" s="8">
        <v>0</v>
      </c>
      <c r="I106" s="8">
        <v>0</v>
      </c>
      <c r="J106" s="8">
        <v>1</v>
      </c>
      <c r="K106" s="1"/>
    </row>
    <row r="107" spans="1:11" ht="12.75">
      <c r="A107" s="49" t="s">
        <v>123</v>
      </c>
      <c r="B107" s="8">
        <v>2</v>
      </c>
      <c r="C107" s="8">
        <v>1</v>
      </c>
      <c r="D107" s="8">
        <v>0</v>
      </c>
      <c r="E107" s="8">
        <v>0</v>
      </c>
      <c r="F107" s="8">
        <f t="shared" si="1"/>
        <v>3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294</v>
      </c>
      <c r="B108" s="8">
        <v>2</v>
      </c>
      <c r="C108" s="8">
        <v>1</v>
      </c>
      <c r="D108" s="8">
        <v>0</v>
      </c>
      <c r="E108" s="8">
        <v>0</v>
      </c>
      <c r="F108" s="8">
        <f t="shared" si="1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125</v>
      </c>
      <c r="B109" s="8">
        <v>2</v>
      </c>
      <c r="C109" s="8">
        <v>0</v>
      </c>
      <c r="D109" s="8">
        <v>0</v>
      </c>
      <c r="E109" s="8">
        <v>0</v>
      </c>
      <c r="F109" s="8">
        <f t="shared" si="1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142</v>
      </c>
      <c r="B110" s="8">
        <v>2</v>
      </c>
      <c r="C110" s="8">
        <v>0</v>
      </c>
      <c r="D110" s="8">
        <v>0</v>
      </c>
      <c r="E110" s="8">
        <v>0</v>
      </c>
      <c r="F110" s="8">
        <f t="shared" si="1"/>
        <v>2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122</v>
      </c>
      <c r="B111" s="8">
        <v>1</v>
      </c>
      <c r="C111" s="8">
        <v>1</v>
      </c>
      <c r="D111" s="8">
        <v>0</v>
      </c>
      <c r="E111" s="8">
        <v>0</v>
      </c>
      <c r="F111" s="8">
        <f t="shared" si="1"/>
        <v>2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9" t="s">
        <v>335</v>
      </c>
      <c r="B112" s="8">
        <v>1</v>
      </c>
      <c r="C112" s="8">
        <v>1</v>
      </c>
      <c r="D112" s="8">
        <v>0</v>
      </c>
      <c r="E112" s="8">
        <v>0</v>
      </c>
      <c r="F112" s="8">
        <f t="shared" si="1"/>
        <v>2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9" t="s">
        <v>144</v>
      </c>
      <c r="B113" s="8">
        <v>1</v>
      </c>
      <c r="C113" s="8">
        <v>0</v>
      </c>
      <c r="D113" s="8">
        <v>0</v>
      </c>
      <c r="E113" s="8">
        <v>0</v>
      </c>
      <c r="F113" s="8">
        <f t="shared" si="1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9" t="s">
        <v>150</v>
      </c>
      <c r="B114" s="8">
        <v>1</v>
      </c>
      <c r="C114" s="8">
        <v>0</v>
      </c>
      <c r="D114" s="8">
        <v>0</v>
      </c>
      <c r="E114" s="8">
        <v>0</v>
      </c>
      <c r="F114" s="8">
        <f t="shared" si="1"/>
        <v>1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 t="s">
        <v>124</v>
      </c>
      <c r="B115" s="8">
        <v>1</v>
      </c>
      <c r="C115" s="8">
        <v>0</v>
      </c>
      <c r="D115" s="8">
        <v>0</v>
      </c>
      <c r="E115" s="8">
        <v>0</v>
      </c>
      <c r="F115" s="8">
        <f t="shared" si="1"/>
        <v>1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 t="s">
        <v>342</v>
      </c>
      <c r="B116" s="8">
        <v>1</v>
      </c>
      <c r="C116" s="8">
        <v>0</v>
      </c>
      <c r="D116" s="8">
        <v>0</v>
      </c>
      <c r="E116" s="8">
        <v>0</v>
      </c>
      <c r="F116" s="8">
        <f t="shared" si="1"/>
        <v>1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 t="s">
        <v>143</v>
      </c>
      <c r="B117" s="8">
        <v>0</v>
      </c>
      <c r="C117" s="8">
        <v>1</v>
      </c>
      <c r="D117" s="8">
        <v>0</v>
      </c>
      <c r="E117" s="8">
        <v>0</v>
      </c>
      <c r="F117" s="8">
        <f t="shared" si="1"/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 t="s">
        <v>293</v>
      </c>
      <c r="B118" s="8">
        <v>0</v>
      </c>
      <c r="C118" s="8">
        <v>1</v>
      </c>
      <c r="D118" s="8">
        <v>0</v>
      </c>
      <c r="E118" s="8">
        <v>0</v>
      </c>
      <c r="F118" s="8">
        <f t="shared" si="1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 t="s">
        <v>343</v>
      </c>
      <c r="B119" s="8">
        <v>0</v>
      </c>
      <c r="C119" s="8">
        <v>1</v>
      </c>
      <c r="D119" s="8">
        <v>0</v>
      </c>
      <c r="E119" s="8">
        <v>0</v>
      </c>
      <c r="F119" s="8">
        <f t="shared" si="1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 t="s">
        <v>131</v>
      </c>
      <c r="B120" s="8">
        <v>0</v>
      </c>
      <c r="C120" s="8">
        <v>1</v>
      </c>
      <c r="D120" s="8">
        <v>0</v>
      </c>
      <c r="E120" s="8">
        <v>0</v>
      </c>
      <c r="F120" s="8">
        <f t="shared" si="1"/>
        <v>1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28" t="s">
        <v>8</v>
      </c>
      <c r="B121" s="29">
        <f aca="true" t="shared" si="2" ref="B121:J121">SUM(B100:B120)</f>
        <v>35</v>
      </c>
      <c r="C121" s="29">
        <f t="shared" si="2"/>
        <v>18</v>
      </c>
      <c r="D121" s="29">
        <f t="shared" si="2"/>
        <v>0</v>
      </c>
      <c r="E121" s="29">
        <f t="shared" si="2"/>
        <v>0</v>
      </c>
      <c r="F121" s="29">
        <f t="shared" si="2"/>
        <v>53</v>
      </c>
      <c r="G121" s="29">
        <f t="shared" si="2"/>
        <v>0</v>
      </c>
      <c r="H121" s="29">
        <f t="shared" si="2"/>
        <v>0</v>
      </c>
      <c r="I121" s="29">
        <f t="shared" si="2"/>
        <v>1</v>
      </c>
      <c r="J121" s="29">
        <f t="shared" si="2"/>
        <v>1</v>
      </c>
      <c r="K121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9" max="255" man="1"/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351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30</v>
      </c>
      <c r="C4" s="1">
        <v>14</v>
      </c>
      <c r="D4" s="1">
        <v>6</v>
      </c>
      <c r="E4" s="1">
        <v>0</v>
      </c>
      <c r="F4" s="1"/>
      <c r="G4" s="1"/>
      <c r="H4" s="1">
        <f>SUM(B4:G4)</f>
        <v>50</v>
      </c>
      <c r="I4" s="24"/>
      <c r="J4" s="1"/>
    </row>
    <row r="5" spans="1:10" ht="12.75">
      <c r="A5" t="s">
        <v>348</v>
      </c>
      <c r="B5" s="1">
        <v>0</v>
      </c>
      <c r="C5" s="1">
        <v>6</v>
      </c>
      <c r="D5" s="1">
        <v>0</v>
      </c>
      <c r="E5" s="1">
        <v>0</v>
      </c>
      <c r="F5" s="1"/>
      <c r="G5" s="1"/>
      <c r="H5" s="1">
        <f>SUM(B5:G5)</f>
        <v>6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78</v>
      </c>
      <c r="B7" s="6" t="s">
        <v>79</v>
      </c>
      <c r="C7" s="6" t="s">
        <v>345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15</v>
      </c>
      <c r="C9" s="8">
        <v>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5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4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0.8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33</v>
      </c>
      <c r="C18" s="8">
        <f>SUM(C19)+(C24)</f>
        <v>38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33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311</v>
      </c>
      <c r="C20" s="8">
        <v>-3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141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311</v>
      </c>
      <c r="C22" s="8">
        <f>SUM(C20)+(C21)</f>
        <v>138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11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17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32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v>0</v>
      </c>
      <c r="C28" s="9">
        <f>SUM(C27/C26)</f>
        <v>8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1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50</v>
      </c>
      <c r="C32" s="8">
        <v>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360</v>
      </c>
      <c r="C33" s="47" t="s">
        <v>361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121</v>
      </c>
      <c r="B36" s="8">
        <v>16</v>
      </c>
      <c r="C36" s="8">
        <v>174</v>
      </c>
      <c r="D36" s="9">
        <f aca="true" t="shared" si="0" ref="D36:D43">SUM(C36)/(B36)</f>
        <v>10.875</v>
      </c>
      <c r="E36" s="1" t="s">
        <v>362</v>
      </c>
      <c r="F36" s="8">
        <v>4</v>
      </c>
      <c r="G36" s="8"/>
      <c r="H36" s="8"/>
      <c r="I36" s="8"/>
      <c r="J36" s="8"/>
      <c r="K36" s="8"/>
    </row>
    <row r="37" spans="1:11" ht="12.75">
      <c r="A37" s="7" t="s">
        <v>125</v>
      </c>
      <c r="B37" s="8">
        <v>5</v>
      </c>
      <c r="C37" s="8">
        <v>90</v>
      </c>
      <c r="D37" s="9">
        <f t="shared" si="0"/>
        <v>18</v>
      </c>
      <c r="E37" s="1">
        <v>34</v>
      </c>
      <c r="F37" s="8">
        <v>2</v>
      </c>
      <c r="G37" s="8"/>
      <c r="H37" s="8"/>
      <c r="I37" s="8"/>
      <c r="J37" s="8"/>
      <c r="K37" s="8"/>
    </row>
    <row r="38" spans="1:11" ht="12.75">
      <c r="A38" s="7" t="s">
        <v>124</v>
      </c>
      <c r="B38" s="8">
        <v>4</v>
      </c>
      <c r="C38" s="8">
        <v>23</v>
      </c>
      <c r="D38" s="9">
        <f t="shared" si="0"/>
        <v>5.75</v>
      </c>
      <c r="E38" s="1">
        <v>13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122</v>
      </c>
      <c r="B39" s="8">
        <v>5</v>
      </c>
      <c r="C39" s="8">
        <v>21</v>
      </c>
      <c r="D39" s="9">
        <f t="shared" si="0"/>
        <v>4.2</v>
      </c>
      <c r="E39" s="1">
        <v>12</v>
      </c>
      <c r="F39" s="8">
        <v>1</v>
      </c>
      <c r="G39" s="8"/>
      <c r="H39" s="8"/>
      <c r="I39" s="8"/>
      <c r="J39" s="8"/>
      <c r="K39" s="8"/>
    </row>
    <row r="40" spans="1:11" ht="12.75">
      <c r="A40" s="7" t="s">
        <v>131</v>
      </c>
      <c r="B40" s="8">
        <v>2</v>
      </c>
      <c r="C40" s="8">
        <v>4</v>
      </c>
      <c r="D40" s="9">
        <f t="shared" si="0"/>
        <v>2</v>
      </c>
      <c r="E40" s="1">
        <v>4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87</v>
      </c>
      <c r="B41" s="8">
        <v>1</v>
      </c>
      <c r="C41" s="8">
        <v>-1</v>
      </c>
      <c r="D41" s="9">
        <f t="shared" si="0"/>
        <v>-1</v>
      </c>
      <c r="E41" s="1" t="s">
        <v>127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33</v>
      </c>
      <c r="C42" s="6">
        <f>SUM(C36:C41)</f>
        <v>311</v>
      </c>
      <c r="D42" s="15">
        <f t="shared" si="0"/>
        <v>9.424242424242424</v>
      </c>
      <c r="E42" s="6">
        <v>34</v>
      </c>
      <c r="F42" s="6">
        <f>SUM(F36:F41)</f>
        <v>7</v>
      </c>
      <c r="G42" s="6"/>
      <c r="H42" s="6"/>
      <c r="I42" s="6"/>
      <c r="J42" s="6"/>
      <c r="K42" s="6"/>
    </row>
    <row r="43" spans="1:11" ht="12.75">
      <c r="A43" s="5" t="s">
        <v>348</v>
      </c>
      <c r="B43" s="6">
        <f>C19</f>
        <v>21</v>
      </c>
      <c r="C43" s="6">
        <f>C20</f>
        <v>-3</v>
      </c>
      <c r="D43" s="15">
        <f t="shared" si="0"/>
        <v>-0.14285714285714285</v>
      </c>
      <c r="E43" s="6">
        <v>22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1:11" ht="12.75">
      <c r="A46" s="5" t="s">
        <v>8</v>
      </c>
      <c r="B46" s="6">
        <v>0</v>
      </c>
      <c r="C46" s="6">
        <v>0</v>
      </c>
      <c r="D46" s="6">
        <v>0</v>
      </c>
      <c r="E46" s="17"/>
      <c r="F46" s="6">
        <v>0</v>
      </c>
      <c r="G46" s="18"/>
      <c r="H46" s="6">
        <v>0</v>
      </c>
      <c r="I46" s="6" t="s">
        <v>127</v>
      </c>
      <c r="J46" s="6"/>
      <c r="K46" s="6"/>
    </row>
    <row r="47" spans="1:11" ht="12.75">
      <c r="A47" s="5" t="s">
        <v>348</v>
      </c>
      <c r="B47" s="6">
        <f>C23</f>
        <v>11</v>
      </c>
      <c r="C47" s="6">
        <f>C24</f>
        <v>17</v>
      </c>
      <c r="D47" s="6">
        <f>C25</f>
        <v>0</v>
      </c>
      <c r="E47" s="17">
        <f>SUM(B47)/(C47)</f>
        <v>0.6470588235294118</v>
      </c>
      <c r="F47" s="6">
        <f>C21</f>
        <v>141</v>
      </c>
      <c r="G47" s="18">
        <f>SUM(F47)/(C47)</f>
        <v>8.294117647058824</v>
      </c>
      <c r="H47" s="6">
        <v>1</v>
      </c>
      <c r="I47" s="6" t="s">
        <v>135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5" t="s">
        <v>8</v>
      </c>
      <c r="B50" s="6">
        <v>0</v>
      </c>
      <c r="C50" s="6">
        <v>0</v>
      </c>
      <c r="D50" s="15"/>
      <c r="E50" s="6" t="s">
        <v>127</v>
      </c>
      <c r="F50" s="6">
        <v>0</v>
      </c>
      <c r="G50" s="6"/>
      <c r="H50" s="6"/>
      <c r="I50" s="6"/>
      <c r="J50" s="6"/>
      <c r="K50" s="14"/>
    </row>
    <row r="51" spans="1:11" ht="12.75">
      <c r="A51" s="5" t="s">
        <v>348</v>
      </c>
      <c r="B51" s="6">
        <f>C23</f>
        <v>11</v>
      </c>
      <c r="C51" s="6">
        <f>C21</f>
        <v>141</v>
      </c>
      <c r="D51" s="15">
        <f>SUM(C51)/(B51)</f>
        <v>12.818181818181818</v>
      </c>
      <c r="E51" s="6" t="s">
        <v>135</v>
      </c>
      <c r="F51" s="6">
        <v>1</v>
      </c>
      <c r="G51" s="6"/>
      <c r="H51" s="6"/>
      <c r="I51" s="6"/>
      <c r="J51" s="6"/>
      <c r="K51" s="14"/>
    </row>
    <row r="52" spans="1:11" ht="12.75">
      <c r="A52" s="5"/>
      <c r="B52" s="6"/>
      <c r="C52" s="6"/>
      <c r="D52" s="15"/>
      <c r="E52" s="6"/>
      <c r="F52" s="6"/>
      <c r="G52" s="6"/>
      <c r="H52" s="6"/>
      <c r="I52" s="6"/>
      <c r="J52" s="6"/>
      <c r="K52" s="14"/>
    </row>
    <row r="53" spans="1:11" ht="12.75">
      <c r="A53" s="5"/>
      <c r="B53" s="6" t="s">
        <v>42</v>
      </c>
      <c r="C53" s="6" t="s">
        <v>42</v>
      </c>
      <c r="D53" s="6" t="s">
        <v>42</v>
      </c>
      <c r="E53" s="6"/>
      <c r="F53" s="6"/>
      <c r="G53" s="6"/>
      <c r="H53" s="6"/>
      <c r="I53" s="6"/>
      <c r="J53" s="6"/>
      <c r="K53" s="14"/>
    </row>
    <row r="54" spans="1:11" ht="12.75">
      <c r="A54" s="5" t="s">
        <v>50</v>
      </c>
      <c r="B54" s="6" t="s">
        <v>51</v>
      </c>
      <c r="C54" s="6" t="s">
        <v>49</v>
      </c>
      <c r="D54" s="6" t="s">
        <v>93</v>
      </c>
      <c r="E54" s="6" t="s">
        <v>53</v>
      </c>
      <c r="F54" s="6" t="s">
        <v>54</v>
      </c>
      <c r="G54" s="6" t="s">
        <v>55</v>
      </c>
      <c r="H54" s="6" t="s">
        <v>56</v>
      </c>
      <c r="I54" s="6" t="s">
        <v>57</v>
      </c>
      <c r="J54" s="6"/>
      <c r="K54" s="14"/>
    </row>
    <row r="55" spans="1:11" ht="12.75">
      <c r="A55" s="7" t="s">
        <v>121</v>
      </c>
      <c r="B55" s="8">
        <v>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f aca="true" t="shared" si="1" ref="I55:I61">SUM(B55*6)+(C55*6)+(D55*6)+(E55)+(F55*2)+(G55*3)+(H55*2)</f>
        <v>24</v>
      </c>
      <c r="J55" s="8"/>
      <c r="K55" s="8"/>
    </row>
    <row r="56" spans="1:11" ht="12.75">
      <c r="A56" s="7" t="s">
        <v>125</v>
      </c>
      <c r="B56" s="8">
        <v>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 t="shared" si="1"/>
        <v>12</v>
      </c>
      <c r="J56" s="8"/>
      <c r="K56" s="8"/>
    </row>
    <row r="57" spans="1:11" ht="12.75">
      <c r="A57" s="7" t="s">
        <v>122</v>
      </c>
      <c r="B57" s="8">
        <v>1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f t="shared" si="1"/>
        <v>8</v>
      </c>
      <c r="J57" s="8"/>
      <c r="K57" s="8"/>
    </row>
    <row r="58" spans="1:11" ht="12.75">
      <c r="A58" s="7" t="s">
        <v>317</v>
      </c>
      <c r="B58" s="8">
        <v>0</v>
      </c>
      <c r="C58" s="8">
        <v>0</v>
      </c>
      <c r="D58" s="8">
        <v>0</v>
      </c>
      <c r="E58" s="8">
        <v>4</v>
      </c>
      <c r="F58" s="8">
        <v>0</v>
      </c>
      <c r="G58" s="8">
        <v>0</v>
      </c>
      <c r="H58" s="8">
        <v>0</v>
      </c>
      <c r="I58" s="8">
        <f t="shared" si="1"/>
        <v>4</v>
      </c>
      <c r="J58" s="8"/>
      <c r="K58" s="8"/>
    </row>
    <row r="59" spans="1:11" ht="12.75">
      <c r="A59" s="7" t="s">
        <v>341</v>
      </c>
      <c r="B59" s="8">
        <v>0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f t="shared" si="1"/>
        <v>2</v>
      </c>
      <c r="J59" s="8"/>
      <c r="K59" s="8"/>
    </row>
    <row r="60" spans="1:11" ht="12.75">
      <c r="A60" s="5" t="s">
        <v>8</v>
      </c>
      <c r="B60" s="6">
        <f aca="true" t="shared" si="2" ref="B60:H60">SUM(B55:B59)</f>
        <v>7</v>
      </c>
      <c r="C60" s="6">
        <f t="shared" si="2"/>
        <v>0</v>
      </c>
      <c r="D60" s="6">
        <f t="shared" si="2"/>
        <v>0</v>
      </c>
      <c r="E60" s="6">
        <f t="shared" si="2"/>
        <v>4</v>
      </c>
      <c r="F60" s="6">
        <f t="shared" si="2"/>
        <v>2</v>
      </c>
      <c r="G60" s="6">
        <f t="shared" si="2"/>
        <v>0</v>
      </c>
      <c r="H60" s="6">
        <f t="shared" si="2"/>
        <v>0</v>
      </c>
      <c r="I60" s="6">
        <f t="shared" si="1"/>
        <v>50</v>
      </c>
      <c r="J60" s="6"/>
      <c r="K60" s="14"/>
    </row>
    <row r="61" spans="1:11" ht="12.75">
      <c r="A61" s="5" t="s">
        <v>348</v>
      </c>
      <c r="B61" s="6">
        <f>F43</f>
        <v>0</v>
      </c>
      <c r="C61" s="6">
        <f>H47</f>
        <v>1</v>
      </c>
      <c r="D61" s="6">
        <f>SUM(F72)+(F75)+(F78)</f>
        <v>0</v>
      </c>
      <c r="E61" s="6">
        <f>B66</f>
        <v>0</v>
      </c>
      <c r="F61" s="6">
        <v>0</v>
      </c>
      <c r="G61" s="6">
        <f>E66</f>
        <v>0</v>
      </c>
      <c r="H61" s="6">
        <v>0</v>
      </c>
      <c r="I61" s="6">
        <f t="shared" si="1"/>
        <v>6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85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72</v>
      </c>
      <c r="K63" s="14"/>
    </row>
    <row r="64" spans="1:11" ht="12.75">
      <c r="A64" s="7" t="s">
        <v>317</v>
      </c>
      <c r="B64" s="8">
        <v>4</v>
      </c>
      <c r="C64" s="8">
        <v>5</v>
      </c>
      <c r="D64" s="10">
        <f>SUM(B64/C64)</f>
        <v>0.8</v>
      </c>
      <c r="E64" s="20">
        <v>0</v>
      </c>
      <c r="F64" s="20">
        <v>0</v>
      </c>
      <c r="G64" s="17">
        <v>0</v>
      </c>
      <c r="H64" s="1" t="s">
        <v>127</v>
      </c>
      <c r="I64" s="8">
        <f>SUM(B64)+(E64*3)</f>
        <v>4</v>
      </c>
      <c r="J64" s="22"/>
      <c r="K64" s="8"/>
    </row>
    <row r="65" spans="1:11" ht="12.75">
      <c r="A65" s="5" t="s">
        <v>8</v>
      </c>
      <c r="B65" s="6">
        <f>SUM(B64:B64)</f>
        <v>4</v>
      </c>
      <c r="C65" s="6">
        <f>SUM(C64:C64)</f>
        <v>5</v>
      </c>
      <c r="D65" s="17">
        <f>SUM(B65/C65)</f>
        <v>0.8</v>
      </c>
      <c r="E65" s="6">
        <f>SUM(E64:E64)</f>
        <v>0</v>
      </c>
      <c r="F65" s="6">
        <f>SUM(F64:F64)</f>
        <v>0</v>
      </c>
      <c r="G65" s="17">
        <v>0</v>
      </c>
      <c r="H65" s="6" t="s">
        <v>127</v>
      </c>
      <c r="I65" s="6">
        <f>SUM(B65)+(E65*3)</f>
        <v>4</v>
      </c>
      <c r="J65" s="19"/>
      <c r="K65" s="6"/>
    </row>
    <row r="66" spans="1:11" ht="12.75">
      <c r="A66" s="5" t="s">
        <v>348</v>
      </c>
      <c r="B66" s="6">
        <v>0</v>
      </c>
      <c r="C66" s="6">
        <v>0</v>
      </c>
      <c r="D66" s="17"/>
      <c r="E66" s="23">
        <v>0</v>
      </c>
      <c r="F66" s="23">
        <v>0</v>
      </c>
      <c r="G66" s="17"/>
      <c r="H66" s="6"/>
      <c r="I66" s="6">
        <f>SUM(B66)+(E66*3)</f>
        <v>0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73</v>
      </c>
      <c r="B68" s="6" t="s">
        <v>74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126</v>
      </c>
      <c r="B69" s="8">
        <v>1</v>
      </c>
      <c r="C69" s="8">
        <v>26</v>
      </c>
      <c r="D69" s="9">
        <f>SUM(C69)/(B69)</f>
        <v>26</v>
      </c>
      <c r="E69" s="1">
        <v>26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289</v>
      </c>
      <c r="B70" s="8">
        <v>1</v>
      </c>
      <c r="C70" s="8">
        <v>24</v>
      </c>
      <c r="D70" s="9">
        <f>SUM(C70)/(B70)</f>
        <v>24</v>
      </c>
      <c r="E70" s="1">
        <v>24</v>
      </c>
      <c r="F70" s="8">
        <v>0</v>
      </c>
      <c r="G70" s="8"/>
      <c r="H70" s="8"/>
      <c r="I70" s="8"/>
      <c r="J70" s="8"/>
      <c r="K70" s="8"/>
    </row>
    <row r="71" spans="1:11" ht="12.75">
      <c r="A71" s="5" t="s">
        <v>8</v>
      </c>
      <c r="B71" s="6">
        <f>SUM(B69:B70)</f>
        <v>2</v>
      </c>
      <c r="C71" s="6">
        <f>SUM(C69:C70)</f>
        <v>50</v>
      </c>
      <c r="D71" s="15">
        <f>SUM(C71)/(B71)</f>
        <v>25</v>
      </c>
      <c r="E71" s="6">
        <v>26</v>
      </c>
      <c r="F71" s="6">
        <f>SUM(F69:F70)</f>
        <v>0</v>
      </c>
      <c r="G71" s="6"/>
      <c r="H71" s="6"/>
      <c r="I71" s="6"/>
      <c r="J71" s="6"/>
      <c r="K71" s="14"/>
    </row>
    <row r="72" spans="1:11" ht="12.75">
      <c r="A72" s="5" t="s">
        <v>348</v>
      </c>
      <c r="B72" s="6">
        <v>5</v>
      </c>
      <c r="C72" s="6">
        <v>35</v>
      </c>
      <c r="D72" s="15">
        <f>SUM(C72)/(B72)</f>
        <v>7</v>
      </c>
      <c r="E72" s="6">
        <v>13</v>
      </c>
      <c r="F72" s="6">
        <v>0</v>
      </c>
      <c r="G72" s="6"/>
      <c r="H72" s="6"/>
      <c r="I72" s="6"/>
      <c r="J72" s="6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64</v>
      </c>
      <c r="B74" s="6" t="s">
        <v>75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5" t="s">
        <v>338</v>
      </c>
      <c r="B75" s="6"/>
      <c r="C75" s="6"/>
      <c r="D75" s="15"/>
      <c r="E75" s="6"/>
      <c r="F75" s="6"/>
      <c r="G75" s="5"/>
      <c r="H75" s="5"/>
      <c r="I75" s="5"/>
      <c r="J75" s="5"/>
      <c r="K75" s="6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65</v>
      </c>
      <c r="B77" s="6" t="s">
        <v>76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338</v>
      </c>
      <c r="B78" s="6"/>
      <c r="C78" s="6"/>
      <c r="D78" s="15"/>
      <c r="E78" s="6"/>
      <c r="F78" s="6"/>
      <c r="G78" s="7"/>
      <c r="H78" s="7"/>
      <c r="I78" s="7"/>
      <c r="J78" s="7"/>
      <c r="K78" s="8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66</v>
      </c>
      <c r="B80" s="6" t="s">
        <v>77</v>
      </c>
      <c r="C80" s="6" t="s">
        <v>40</v>
      </c>
      <c r="D80" s="6" t="s">
        <v>9</v>
      </c>
      <c r="E80" s="6" t="s">
        <v>41</v>
      </c>
      <c r="F80" s="6"/>
      <c r="G80" s="12"/>
      <c r="H80" s="12"/>
      <c r="I80" s="12"/>
      <c r="J80" s="12"/>
      <c r="K80" s="14"/>
    </row>
    <row r="81" spans="1:11" ht="12.75">
      <c r="A81" s="5" t="s">
        <v>8</v>
      </c>
      <c r="B81" s="6">
        <v>0</v>
      </c>
      <c r="C81" s="6"/>
      <c r="D81" s="15"/>
      <c r="E81" s="6"/>
      <c r="F81" s="6"/>
      <c r="G81" s="5"/>
      <c r="H81" s="5"/>
      <c r="I81" s="5"/>
      <c r="J81" s="5"/>
      <c r="K81" s="6"/>
    </row>
    <row r="82" spans="1:11" ht="12.75">
      <c r="A82" s="5" t="s">
        <v>348</v>
      </c>
      <c r="B82" s="6">
        <f>C26</f>
        <v>4</v>
      </c>
      <c r="C82" s="6">
        <f>C27</f>
        <v>32</v>
      </c>
      <c r="D82" s="15">
        <f>SUM(C82)/(B82)</f>
        <v>8</v>
      </c>
      <c r="E82" s="6">
        <v>20</v>
      </c>
      <c r="F82" s="6"/>
      <c r="G82" s="5"/>
      <c r="H82" s="5"/>
      <c r="I82" s="5"/>
      <c r="J82" s="5"/>
      <c r="K82" s="6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ht="12.75">
      <c r="A84" s="5" t="s">
        <v>80</v>
      </c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s="7" customFormat="1" ht="12.75">
      <c r="A85" s="82" t="s">
        <v>352</v>
      </c>
      <c r="K85" s="8"/>
    </row>
    <row r="86" spans="1:11" s="7" customFormat="1" ht="12.75">
      <c r="A86" s="82" t="s">
        <v>353</v>
      </c>
      <c r="K86" s="8"/>
    </row>
    <row r="87" spans="1:11" s="7" customFormat="1" ht="12.75">
      <c r="A87" s="82" t="s">
        <v>354</v>
      </c>
      <c r="K87" s="8"/>
    </row>
    <row r="88" spans="1:11" s="7" customFormat="1" ht="12.75">
      <c r="A88" s="82" t="s">
        <v>355</v>
      </c>
      <c r="K88" s="8"/>
    </row>
    <row r="89" spans="1:11" s="7" customFormat="1" ht="12.75">
      <c r="A89" s="82" t="s">
        <v>356</v>
      </c>
      <c r="K89" s="8"/>
    </row>
    <row r="90" spans="1:11" s="7" customFormat="1" ht="12.75">
      <c r="A90" s="82" t="s">
        <v>357</v>
      </c>
      <c r="K90" s="8"/>
    </row>
    <row r="91" spans="1:11" s="7" customFormat="1" ht="12.75">
      <c r="A91" s="82" t="s">
        <v>358</v>
      </c>
      <c r="K91" s="8"/>
    </row>
    <row r="92" spans="1:11" s="7" customFormat="1" ht="12.75">
      <c r="A92" s="82" t="s">
        <v>359</v>
      </c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81" t="s">
        <v>67</v>
      </c>
      <c r="B94" s="6" t="s">
        <v>151</v>
      </c>
      <c r="C94" s="6" t="s">
        <v>89</v>
      </c>
      <c r="D94" s="6" t="s">
        <v>69</v>
      </c>
      <c r="E94" s="6" t="s">
        <v>68</v>
      </c>
      <c r="F94" s="6" t="s">
        <v>252</v>
      </c>
      <c r="G94" s="6" t="s">
        <v>70</v>
      </c>
      <c r="H94" s="6" t="s">
        <v>71</v>
      </c>
      <c r="I94" s="6" t="s">
        <v>255</v>
      </c>
      <c r="J94" s="6" t="s">
        <v>81</v>
      </c>
      <c r="K94" s="44"/>
    </row>
    <row r="95" spans="1:11" ht="12.75">
      <c r="A95" s="49" t="s">
        <v>123</v>
      </c>
      <c r="B95" s="8">
        <v>7</v>
      </c>
      <c r="C95" s="8">
        <v>2</v>
      </c>
      <c r="D95" s="8">
        <v>0</v>
      </c>
      <c r="E95" s="8">
        <v>0</v>
      </c>
      <c r="F95" s="8">
        <f aca="true" t="shared" si="3" ref="F95:F114">SUM(B95:E95)</f>
        <v>9</v>
      </c>
      <c r="G95" s="8">
        <v>0</v>
      </c>
      <c r="H95" s="8">
        <v>1</v>
      </c>
      <c r="I95" s="8">
        <v>0</v>
      </c>
      <c r="J95" s="8">
        <v>0</v>
      </c>
      <c r="K95" s="1"/>
    </row>
    <row r="96" spans="1:11" ht="12.75">
      <c r="A96" s="49" t="s">
        <v>342</v>
      </c>
      <c r="B96" s="8">
        <v>4</v>
      </c>
      <c r="C96" s="8">
        <v>2</v>
      </c>
      <c r="D96" s="8">
        <v>1</v>
      </c>
      <c r="E96" s="8">
        <v>0</v>
      </c>
      <c r="F96" s="8">
        <f t="shared" si="3"/>
        <v>7</v>
      </c>
      <c r="G96" s="8">
        <v>0</v>
      </c>
      <c r="H96" s="8">
        <v>1</v>
      </c>
      <c r="I96" s="8">
        <v>0</v>
      </c>
      <c r="J96" s="8">
        <v>0</v>
      </c>
      <c r="K96" s="1"/>
    </row>
    <row r="97" spans="1:11" ht="12.75">
      <c r="A97" s="49" t="s">
        <v>138</v>
      </c>
      <c r="B97" s="8">
        <v>0</v>
      </c>
      <c r="C97" s="8">
        <v>4</v>
      </c>
      <c r="D97" s="8">
        <v>2</v>
      </c>
      <c r="E97" s="8">
        <v>1</v>
      </c>
      <c r="F97" s="8">
        <f t="shared" si="3"/>
        <v>7</v>
      </c>
      <c r="G97" s="8">
        <v>0</v>
      </c>
      <c r="H97" s="8">
        <v>0</v>
      </c>
      <c r="I97" s="8">
        <v>0</v>
      </c>
      <c r="J97" s="8">
        <v>1</v>
      </c>
      <c r="K97" s="1"/>
    </row>
    <row r="98" spans="1:11" ht="12.75">
      <c r="A98" s="49" t="s">
        <v>144</v>
      </c>
      <c r="B98" s="8">
        <v>3</v>
      </c>
      <c r="C98" s="8">
        <v>3</v>
      </c>
      <c r="D98" s="8">
        <v>0</v>
      </c>
      <c r="E98" s="8">
        <v>0</v>
      </c>
      <c r="F98" s="8">
        <f t="shared" si="3"/>
        <v>6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49" t="s">
        <v>148</v>
      </c>
      <c r="B99" s="8">
        <v>1</v>
      </c>
      <c r="C99" s="8">
        <v>4</v>
      </c>
      <c r="D99" s="8">
        <v>0</v>
      </c>
      <c r="E99" s="8">
        <v>0</v>
      </c>
      <c r="F99" s="8">
        <f t="shared" si="3"/>
        <v>5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49" t="s">
        <v>141</v>
      </c>
      <c r="B100" s="8">
        <v>0</v>
      </c>
      <c r="C100" s="8">
        <v>2</v>
      </c>
      <c r="D100" s="8">
        <v>0</v>
      </c>
      <c r="E100" s="8">
        <v>2</v>
      </c>
      <c r="F100" s="8">
        <f t="shared" si="3"/>
        <v>4</v>
      </c>
      <c r="G100" s="8">
        <v>1</v>
      </c>
      <c r="H100" s="8">
        <v>0</v>
      </c>
      <c r="I100" s="8">
        <v>0</v>
      </c>
      <c r="J100" s="8">
        <v>0</v>
      </c>
      <c r="K100" s="1"/>
    </row>
    <row r="101" spans="1:11" ht="12.75">
      <c r="A101" s="49" t="s">
        <v>125</v>
      </c>
      <c r="B101" s="8">
        <v>0</v>
      </c>
      <c r="C101" s="8">
        <v>1</v>
      </c>
      <c r="D101" s="8">
        <v>2</v>
      </c>
      <c r="E101" s="8">
        <v>0</v>
      </c>
      <c r="F101" s="8">
        <f t="shared" si="3"/>
        <v>3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49" t="s">
        <v>140</v>
      </c>
      <c r="B102" s="8">
        <v>0</v>
      </c>
      <c r="C102" s="8">
        <v>2</v>
      </c>
      <c r="D102" s="8">
        <v>1</v>
      </c>
      <c r="E102" s="8">
        <v>0</v>
      </c>
      <c r="F102" s="8">
        <f t="shared" si="3"/>
        <v>3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49" t="s">
        <v>292</v>
      </c>
      <c r="B103" s="8">
        <v>0</v>
      </c>
      <c r="C103" s="8">
        <v>2</v>
      </c>
      <c r="D103" s="8">
        <v>1</v>
      </c>
      <c r="E103" s="8">
        <v>0</v>
      </c>
      <c r="F103" s="8">
        <f t="shared" si="3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49" t="s">
        <v>294</v>
      </c>
      <c r="B104" s="8">
        <v>0</v>
      </c>
      <c r="C104" s="8">
        <v>2</v>
      </c>
      <c r="D104" s="8">
        <v>1</v>
      </c>
      <c r="E104" s="8">
        <v>0</v>
      </c>
      <c r="F104" s="8">
        <f t="shared" si="3"/>
        <v>3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49" t="s">
        <v>121</v>
      </c>
      <c r="B105" s="8">
        <v>2</v>
      </c>
      <c r="C105" s="8">
        <v>0</v>
      </c>
      <c r="D105" s="8">
        <v>0</v>
      </c>
      <c r="E105" s="8">
        <v>0</v>
      </c>
      <c r="F105" s="8">
        <f t="shared" si="3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49" t="s">
        <v>143</v>
      </c>
      <c r="B106" s="8">
        <v>1</v>
      </c>
      <c r="C106" s="8">
        <v>1</v>
      </c>
      <c r="D106" s="8">
        <v>0</v>
      </c>
      <c r="E106" s="8">
        <v>0</v>
      </c>
      <c r="F106" s="8">
        <f t="shared" si="3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49" t="s">
        <v>373</v>
      </c>
      <c r="B107" s="8">
        <v>1</v>
      </c>
      <c r="C107" s="8">
        <v>1</v>
      </c>
      <c r="D107" s="8">
        <v>0</v>
      </c>
      <c r="E107" s="8">
        <v>0</v>
      </c>
      <c r="F107" s="8">
        <f t="shared" si="3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49" t="s">
        <v>335</v>
      </c>
      <c r="B108" s="8">
        <v>0</v>
      </c>
      <c r="C108" s="8">
        <v>2</v>
      </c>
      <c r="D108" s="8">
        <v>0</v>
      </c>
      <c r="E108" s="8">
        <v>0</v>
      </c>
      <c r="F108" s="8">
        <f t="shared" si="3"/>
        <v>2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49" t="s">
        <v>341</v>
      </c>
      <c r="B109" s="8">
        <v>1</v>
      </c>
      <c r="C109" s="8">
        <v>0</v>
      </c>
      <c r="D109" s="8">
        <v>0</v>
      </c>
      <c r="E109" s="8">
        <v>0</v>
      </c>
      <c r="F109" s="8">
        <f t="shared" si="3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49" t="s">
        <v>131</v>
      </c>
      <c r="B110" s="8">
        <v>0</v>
      </c>
      <c r="C110" s="8">
        <v>1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49" t="s">
        <v>374</v>
      </c>
      <c r="B111" s="8">
        <v>0</v>
      </c>
      <c r="C111" s="8">
        <v>1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49" t="s">
        <v>145</v>
      </c>
      <c r="B112" s="8">
        <v>0</v>
      </c>
      <c r="C112" s="8">
        <v>1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49" t="s">
        <v>142</v>
      </c>
      <c r="B113" s="8">
        <v>0</v>
      </c>
      <c r="C113" s="8">
        <v>1</v>
      </c>
      <c r="D113" s="8">
        <v>0</v>
      </c>
      <c r="E113" s="8">
        <v>0</v>
      </c>
      <c r="F113" s="8">
        <f t="shared" si="3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49" t="s">
        <v>126</v>
      </c>
      <c r="B114" s="8">
        <v>0</v>
      </c>
      <c r="C114" s="8">
        <v>0</v>
      </c>
      <c r="D114" s="8">
        <v>0</v>
      </c>
      <c r="E114" s="8">
        <v>0</v>
      </c>
      <c r="F114" s="8">
        <f t="shared" si="3"/>
        <v>0</v>
      </c>
      <c r="G114" s="8">
        <v>1</v>
      </c>
      <c r="H114" s="8">
        <v>0</v>
      </c>
      <c r="I114" s="8">
        <v>0</v>
      </c>
      <c r="J114" s="8">
        <v>0</v>
      </c>
      <c r="K114" s="1"/>
    </row>
    <row r="115" spans="1:11" ht="12.75">
      <c r="A115" s="28" t="s">
        <v>8</v>
      </c>
      <c r="B115" s="29">
        <f aca="true" t="shared" si="4" ref="B115:J115">SUM(B95:B114)</f>
        <v>20</v>
      </c>
      <c r="C115" s="29">
        <f t="shared" si="4"/>
        <v>32</v>
      </c>
      <c r="D115" s="29">
        <f t="shared" si="4"/>
        <v>8</v>
      </c>
      <c r="E115" s="29">
        <f t="shared" si="4"/>
        <v>3</v>
      </c>
      <c r="F115" s="29">
        <f t="shared" si="4"/>
        <v>63</v>
      </c>
      <c r="G115" s="29">
        <f t="shared" si="4"/>
        <v>2</v>
      </c>
      <c r="H115" s="29">
        <f t="shared" si="4"/>
        <v>2</v>
      </c>
      <c r="I115" s="29">
        <f t="shared" si="4"/>
        <v>0</v>
      </c>
      <c r="J115" s="29">
        <f t="shared" si="4"/>
        <v>1</v>
      </c>
      <c r="K115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2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2020-11-02T22:42:44Z</cp:lastPrinted>
  <dcterms:created xsi:type="dcterms:W3CDTF">2009-09-13T02:30:03Z</dcterms:created>
  <dcterms:modified xsi:type="dcterms:W3CDTF">2020-11-17T18:45:17Z</dcterms:modified>
  <cp:category/>
  <cp:version/>
  <cp:contentType/>
  <cp:contentStatus/>
</cp:coreProperties>
</file>